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bevilacquaknight-my.sharepoint.com/personal/dspringer_frontierenergy_com/Documents/61695-BayREN Support/"/>
    </mc:Choice>
  </mc:AlternateContent>
  <xr:revisionPtr revIDLastSave="0" documentId="8_{93C9FECE-A20E-4629-B39B-61DD26EA95DA}" xr6:coauthVersionLast="47" xr6:coauthVersionMax="47" xr10:uidLastSave="{00000000-0000-0000-0000-000000000000}"/>
  <bookViews>
    <workbookView xWindow="-120" yWindow="-120" windowWidth="21840" windowHeight="13020" xr2:uid="{00000000-000D-0000-FFFF-FFFF00000000}"/>
  </bookViews>
  <sheets>
    <sheet name="Instructions" sheetId="2" r:id="rId1"/>
    <sheet name="Maximum Existing Load" sheetId="3" r:id="rId2"/>
    <sheet name="Service Load Calculation" sheetId="1"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3" l="1"/>
  <c r="F20" i="3" s="1"/>
  <c r="F21" i="3" s="1"/>
  <c r="F22" i="3" s="1"/>
  <c r="I42" i="1"/>
  <c r="I41" i="1" l="1"/>
  <c r="I43" i="1" s="1"/>
  <c r="I44" i="1"/>
  <c r="I40" i="1"/>
  <c r="I46" i="1" l="1"/>
  <c r="H31" i="1" l="1"/>
  <c r="I31" i="1" s="1"/>
  <c r="H32" i="1"/>
  <c r="I32" i="1" s="1"/>
  <c r="H26" i="1"/>
  <c r="I26" i="1" s="1"/>
  <c r="H27" i="1"/>
  <c r="I27" i="1" s="1"/>
  <c r="H28" i="1"/>
  <c r="I28" i="1" s="1"/>
  <c r="H29" i="1"/>
  <c r="I29" i="1" s="1"/>
  <c r="H30" i="1"/>
  <c r="I30" i="1" s="1"/>
  <c r="H17" i="1"/>
  <c r="I17" i="1" s="1"/>
  <c r="H18" i="1"/>
  <c r="I18" i="1" s="1"/>
  <c r="H19" i="1"/>
  <c r="I19" i="1" s="1"/>
  <c r="I20" i="1"/>
  <c r="H21" i="1"/>
  <c r="I21" i="1" s="1"/>
  <c r="H22" i="1"/>
  <c r="I22" i="1" s="1"/>
  <c r="H23" i="1"/>
  <c r="I23" i="1" s="1"/>
  <c r="H24" i="1"/>
  <c r="I24" i="1" s="1"/>
  <c r="H25" i="1"/>
  <c r="I25" i="1" s="1"/>
  <c r="H15" i="1"/>
  <c r="I15" i="1" s="1"/>
  <c r="H16" i="1"/>
  <c r="I16" i="1" s="1"/>
  <c r="H14" i="1"/>
  <c r="I14" i="1" s="1"/>
  <c r="I9" i="1" l="1"/>
  <c r="I8" i="1"/>
  <c r="I7" i="1"/>
  <c r="I10" i="1" l="1"/>
  <c r="I33" i="1" l="1"/>
  <c r="I34" i="1" l="1"/>
  <c r="I36" i="1"/>
  <c r="I37" i="1" s="1"/>
  <c r="I38" i="1" s="1"/>
  <c r="I47" i="1" l="1"/>
  <c r="I48" i="1" s="1"/>
  <c r="I50" i="1" s="1"/>
  <c r="I52" i="1" s="1"/>
</calcChain>
</file>

<file path=xl/sharedStrings.xml><?xml version="1.0" encoding="utf-8"?>
<sst xmlns="http://schemas.openxmlformats.org/spreadsheetml/2006/main" count="169" uniqueCount="121">
  <si>
    <t>User inputs</t>
  </si>
  <si>
    <t>Applicable Equipment</t>
  </si>
  <si>
    <t>Description of Load</t>
  </si>
  <si>
    <t>Default</t>
  </si>
  <si>
    <t>Applicable Rating</t>
  </si>
  <si>
    <t>Units</t>
  </si>
  <si>
    <t xml:space="preserve"> </t>
  </si>
  <si>
    <t>General Lighting/Power Load</t>
  </si>
  <si>
    <t>Required</t>
  </si>
  <si>
    <t>Insert Total sq. footage of building -&gt;</t>
  </si>
  <si>
    <t>VA or W</t>
  </si>
  <si>
    <t>Subtotal</t>
  </si>
  <si>
    <t>Nameplate Rating</t>
  </si>
  <si>
    <t>Trash Compactor</t>
  </si>
  <si>
    <t>Dishwasher</t>
  </si>
  <si>
    <t>Disposal</t>
  </si>
  <si>
    <t>Electric Clothes Dryer</t>
  </si>
  <si>
    <t>Electric Clothes Washer</t>
  </si>
  <si>
    <t>Electric Tankless Water Heater</t>
  </si>
  <si>
    <t>Electric Water Heater</t>
  </si>
  <si>
    <t>Electric Heat Pump Water Heater</t>
  </si>
  <si>
    <t>Evaporative Cooler</t>
  </si>
  <si>
    <t>Pool or Spa</t>
  </si>
  <si>
    <t>Other</t>
  </si>
  <si>
    <t>n/a</t>
  </si>
  <si>
    <t>Subtotal (A) = Total Watts - 10,000 VA</t>
  </si>
  <si>
    <t>Subtotal (B) = Subtotal (A) x .40</t>
  </si>
  <si>
    <t>Heating and Air-Conditioning Load (Include the largest of the following)</t>
  </si>
  <si>
    <t>A</t>
  </si>
  <si>
    <t xml:space="preserve">Total Amps required for Service Conductors and Panel = </t>
  </si>
  <si>
    <t>Instruction below</t>
  </si>
  <si>
    <t>Appliance Name</t>
  </si>
  <si>
    <t>Subtotal (Appliance and Equipment)</t>
  </si>
  <si>
    <t>Total (General Lighting/Power Load + Appliance and Equipment)</t>
  </si>
  <si>
    <t xml:space="preserve">Mutiply # by volt-amps/circuit -&gt; </t>
  </si>
  <si>
    <t xml:space="preserve">Insert # of Kitchen Circuits -&gt; </t>
  </si>
  <si>
    <t xml:space="preserve">Insert # of Laundry Circuits -&gt; </t>
  </si>
  <si>
    <t>Electric Wall Oven</t>
  </si>
  <si>
    <t>Electric/Induction Cooktop</t>
  </si>
  <si>
    <t>Electric Heat Pump Clothes Dryer</t>
  </si>
  <si>
    <t>Default Value (measured in Watts)</t>
  </si>
  <si>
    <t>Applicable Rating (measured in Watts)</t>
  </si>
  <si>
    <t>Nameplate Rating
(measured in Watts)</t>
  </si>
  <si>
    <t>Watts</t>
  </si>
  <si>
    <t xml:space="preserve">Microwave </t>
  </si>
  <si>
    <t>Enter Quantity</t>
  </si>
  <si>
    <t>If namelplate rating is diferent than Default Value, replace with nameplate ratiing</t>
  </si>
  <si>
    <t>Appliances and Equipment Excluding Air Conditioners and Space Heaters</t>
  </si>
  <si>
    <t xml:space="preserve">Max Default Value or User Inserted Value </t>
  </si>
  <si>
    <t>Calculation of General and Appliance Load (load in excess of 10,000 W is counted at 40%)</t>
  </si>
  <si>
    <t>V-A</t>
  </si>
  <si>
    <t>Central Cooling System (outdoor units only)</t>
  </si>
  <si>
    <t>Total Nameplate Amps:</t>
  </si>
  <si>
    <t>Total Nameplate Watts:</t>
  </si>
  <si>
    <t>240 Volts</t>
  </si>
  <si>
    <t>Quantity:</t>
  </si>
  <si>
    <t>Effective Demand:</t>
  </si>
  <si>
    <r>
      <t xml:space="preserve">Electric Vehicle Supply Equipment (EVSE) - </t>
    </r>
    <r>
      <rPr>
        <b/>
        <sz val="11"/>
        <color rgb="FFFF0000"/>
        <rFont val="Calibri"/>
        <family val="2"/>
        <scheme val="minor"/>
      </rPr>
      <t>Required for new homes</t>
    </r>
  </si>
  <si>
    <t>Heat Pump Total Effective Demand</t>
  </si>
  <si>
    <t>Heat Pump Supplemental Resistance Heat (if installed)</t>
  </si>
  <si>
    <t xml:space="preserve">   </t>
  </si>
  <si>
    <t>HVAC Load -  Greater of Space Heating and Cooling Demand</t>
  </si>
  <si>
    <t>Effective General Load = Subtotal (B) + 10,000 VA</t>
  </si>
  <si>
    <t>Total Load  = Highest HVAC Load + General Load</t>
  </si>
  <si>
    <t xml:space="preserve">Total Current Load Divided by 240 Volts </t>
  </si>
  <si>
    <t xml:space="preserve">Rating of Existing Electric Service and Panel (Amps) = </t>
  </si>
  <si>
    <t>100% of heat pump demand plus 65% of strip heat demand</t>
  </si>
  <si>
    <t>Permanently Connected Electric Resistance Space Heaters</t>
  </si>
  <si>
    <t>Electric Range (5 kW for induction, 10 kW for resistance)</t>
  </si>
  <si>
    <t>Heat Pumps (outdoor units only)</t>
  </si>
  <si>
    <t>Maximum Existing Load Calculator</t>
  </si>
  <si>
    <t xml:space="preserve">Enter Maximum Existing Demand from Load Data (kW) here -&gt; </t>
  </si>
  <si>
    <t xml:space="preserve">Maximum demand at 125%  (Watts) = </t>
  </si>
  <si>
    <t>New added load (in Watts or Volts x Amps) -&gt;</t>
  </si>
  <si>
    <t>Total New Load (Watts) =</t>
  </si>
  <si>
    <t>Total Current Demand (Amps) =</t>
  </si>
  <si>
    <t xml:space="preserve">Key: </t>
  </si>
  <si>
    <t>Calculated Values</t>
  </si>
  <si>
    <t>Fixed Inputs</t>
  </si>
  <si>
    <t>Service Nominal Voltage (V) :</t>
  </si>
  <si>
    <t>These Load Calculations are in accordance with California Electrical Code Section 220.87  - Determining Existing Loads</t>
  </si>
  <si>
    <t xml:space="preserve">Enter the Rated Amps of the Existing Service here -&gt; </t>
  </si>
  <si>
    <t>Service Upgrade Required:</t>
  </si>
  <si>
    <r>
      <t>2.</t>
    </r>
    <r>
      <rPr>
        <sz val="7"/>
        <color theme="1"/>
        <rFont val="Times New Roman"/>
        <family val="1"/>
      </rPr>
      <t xml:space="preserve">       </t>
    </r>
    <r>
      <rPr>
        <sz val="11"/>
        <color theme="1"/>
        <rFont val="Calibri"/>
        <family val="2"/>
        <scheme val="minor"/>
      </rPr>
      <t>In the same table, enter the Maximum Existing Demand which can be obtained as follows:</t>
    </r>
  </si>
  <si>
    <r>
      <t>a.</t>
    </r>
    <r>
      <rPr>
        <sz val="7"/>
        <color theme="1"/>
        <rFont val="Times New Roman"/>
        <family val="1"/>
      </rPr>
      <t xml:space="preserve">       </t>
    </r>
    <r>
      <rPr>
        <sz val="11"/>
        <color theme="1"/>
        <rFont val="Calibri"/>
        <family val="2"/>
        <scheme val="minor"/>
      </rPr>
      <t>Go to PGE.com and sign into the account associated with the service.</t>
    </r>
  </si>
  <si>
    <r>
      <t>b.</t>
    </r>
    <r>
      <rPr>
        <sz val="7"/>
        <color theme="1"/>
        <rFont val="Times New Roman"/>
        <family val="1"/>
      </rPr>
      <t xml:space="preserve">       </t>
    </r>
    <r>
      <rPr>
        <sz val="11"/>
        <color theme="1"/>
        <rFont val="Calibri"/>
        <family val="2"/>
        <scheme val="minor"/>
      </rPr>
      <t>In the Usage, Rates &amp; Savings box select “ENERGY USE DETAILS”</t>
    </r>
  </si>
  <si>
    <r>
      <t>d.</t>
    </r>
    <r>
      <rPr>
        <sz val="7"/>
        <color theme="1"/>
        <rFont val="Times New Roman"/>
        <family val="1"/>
      </rPr>
      <t xml:space="preserve">       </t>
    </r>
    <r>
      <rPr>
        <sz val="11"/>
        <color theme="1"/>
        <rFont val="Calibri"/>
        <family val="2"/>
        <scheme val="minor"/>
      </rPr>
      <t>Select “CSV” for the data format</t>
    </r>
  </si>
  <si>
    <r>
      <t>f.</t>
    </r>
    <r>
      <rPr>
        <sz val="7"/>
        <color theme="1"/>
        <rFont val="Times New Roman"/>
        <family val="1"/>
      </rPr>
      <t xml:space="preserve">        </t>
    </r>
    <r>
      <rPr>
        <sz val="11"/>
        <color theme="1"/>
        <rFont val="Calibri"/>
        <family val="2"/>
        <scheme val="minor"/>
      </rPr>
      <t>Press “EXPORT”</t>
    </r>
  </si>
  <si>
    <r>
      <t>i.</t>
    </r>
    <r>
      <rPr>
        <sz val="7"/>
        <color theme="1"/>
        <rFont val="Times New Roman"/>
        <family val="1"/>
      </rPr>
      <t xml:space="preserve">         </t>
    </r>
    <r>
      <rPr>
        <sz val="11"/>
        <color theme="1"/>
        <rFont val="Calibri"/>
        <family val="2"/>
        <scheme val="minor"/>
      </rPr>
      <t>The maximum hourly kWh (which is the same as the average kilowatts of power over the hour) will be shown in the selected cell.</t>
    </r>
  </si>
  <si>
    <t xml:space="preserve">Instructions - Maximum Existing Load Method (CEC Section 220.87) </t>
  </si>
  <si>
    <t>Instructions - Service Load Calculation Method (CEC Section 220.83)</t>
  </si>
  <si>
    <r>
      <t>4.</t>
    </r>
    <r>
      <rPr>
        <sz val="7"/>
        <color theme="1"/>
        <rFont val="Times New Roman"/>
        <family val="1"/>
      </rPr>
      <t xml:space="preserve">       </t>
    </r>
    <r>
      <rPr>
        <sz val="11"/>
        <color theme="1"/>
        <rFont val="Calibri"/>
        <family val="2"/>
        <scheme val="minor"/>
      </rPr>
      <t>Read the Total Current Demand from the table. If it is larger than the Existing Service Amps the last cell in the table will indicate that a service upgrade
       is required.</t>
    </r>
  </si>
  <si>
    <r>
      <t>3.</t>
    </r>
    <r>
      <rPr>
        <sz val="7"/>
        <color theme="1"/>
        <rFont val="Times New Roman"/>
        <family val="1"/>
      </rPr>
      <t xml:space="preserve">       </t>
    </r>
    <r>
      <rPr>
        <sz val="11"/>
        <color theme="1"/>
        <rFont val="Calibri"/>
        <family val="2"/>
        <scheme val="minor"/>
      </rPr>
      <t>Obtain the total new load to be added to the service in Watts. If it is only available in Amps, multiply by 240 to convert it to V-A, and enter it in the 
        New Added Load cell of the table.</t>
    </r>
  </si>
  <si>
    <r>
      <t>c.</t>
    </r>
    <r>
      <rPr>
        <sz val="7"/>
        <color theme="1"/>
        <rFont val="Times New Roman"/>
        <family val="1"/>
      </rPr>
      <t xml:space="preserve">       </t>
    </r>
    <r>
      <rPr>
        <sz val="11"/>
        <color theme="1"/>
        <rFont val="Calibri"/>
        <family val="2"/>
        <scheme val="minor"/>
      </rPr>
      <t xml:space="preserve">Scroll to the bottom of the graph and click on the </t>
    </r>
    <r>
      <rPr>
        <i/>
        <sz val="11"/>
        <color theme="1"/>
        <rFont val="Calibri"/>
        <family val="2"/>
        <scheme val="minor"/>
      </rPr>
      <t>Green Button</t>
    </r>
    <r>
      <rPr>
        <sz val="11"/>
        <color theme="1"/>
        <rFont val="Calibri"/>
        <family val="2"/>
        <scheme val="minor"/>
      </rPr>
      <t xml:space="preserve"> ("download my data")</t>
    </r>
  </si>
  <si>
    <r>
      <t>e.</t>
    </r>
    <r>
      <rPr>
        <sz val="7"/>
        <color theme="1"/>
        <rFont val="Times New Roman"/>
        <family val="1"/>
      </rPr>
      <t xml:space="preserve">       </t>
    </r>
    <r>
      <rPr>
        <sz val="11"/>
        <color theme="1"/>
        <rFont val="Calibri"/>
        <family val="2"/>
        <scheme val="minor"/>
      </rPr>
      <t>Select “Export usage for a range of days” and choose data from the previous year (no new loads should have been added in the current year).</t>
    </r>
  </si>
  <si>
    <t>Electrical Load Estimator Tool Instructions</t>
  </si>
  <si>
    <r>
      <t>Multiply square footage by  VA/(ft</t>
    </r>
    <r>
      <rPr>
        <vertAlign val="superscript"/>
        <sz val="11"/>
        <color theme="1"/>
        <rFont val="Calibri"/>
        <family val="2"/>
        <scheme val="minor"/>
      </rPr>
      <t>2</t>
    </r>
    <r>
      <rPr>
        <sz val="11"/>
        <color theme="1"/>
        <rFont val="Calibri"/>
        <family val="2"/>
        <scheme val="minor"/>
      </rPr>
      <t>)-&gt;</t>
    </r>
  </si>
  <si>
    <t>Introduction &amp; Disclaimer</t>
  </si>
  <si>
    <r>
      <t>1.</t>
    </r>
    <r>
      <rPr>
        <sz val="7"/>
        <color theme="1"/>
        <rFont val="Times New Roman"/>
        <family val="1"/>
      </rPr>
      <t xml:space="preserve">       </t>
    </r>
    <r>
      <rPr>
        <sz val="11"/>
        <color theme="1"/>
        <rFont val="Calibri"/>
        <family val="2"/>
        <scheme val="minor"/>
      </rPr>
      <t>Under the Maximum Existing Load Tab, in the table enter the Rated Amps of the Existing Service. This can be found on a label on the main breaker panel 
        serving the house, where the meter is located.</t>
    </r>
  </si>
  <si>
    <t>Service/Panel Upgrade Required? (Yes | No)</t>
  </si>
  <si>
    <t>The orange shaded cells are for entering information such as the quantity of appliances and nameplate ratings. The values provided in those cells are for example purposes only and should be deleted or changed as appropriate. It is especially important to enter correct values for Cooling System and Heat Pump nameplate watts. If only the amps are listed on nameplate, then enter the product of the amps and the voltage listed on the nameplate (V-A).
The default watt values in the blue shaded cells should only be modified if nameplate values are known. For accuracy, nameplate values should be verified for all appliances. If the existing values are changed the cell shading will turn to green to indicate the change. All unshaded cells contain calculated values and cannot be modified.</t>
  </si>
  <si>
    <t>1.   Under General Lighting/Power Load enter:</t>
  </si>
  <si>
    <t xml:space="preserve">                     b.   The number of individual circuits serving the kitchen. This may be determined from circuit breaker labeling, or by switching breakers on and off.</t>
  </si>
  <si>
    <t xml:space="preserve">                     a.    The total square footage of the building based on the outside dimensions of the dwelling unit. It shall not include garages or unused  spaces not 
                            adaptable for future use.</t>
  </si>
  <si>
    <t xml:space="preserve">                     c.   The number of circuits serving the laundry room, not including those serving washers and clothes dryers (typically one).</t>
  </si>
  <si>
    <t>2.   Under Appliances and Equipment:</t>
  </si>
  <si>
    <t xml:space="preserve">         a.  Enter the quantity of each permanently installed appliance. If the listed appliance is not present leave the cell blank. If there are appliances not 
              included  in the list, enter them under Appliance Name, replacing “Other”.</t>
  </si>
  <si>
    <t xml:space="preserve">        b.  Review the nameplate watts (or V-A) of each appliance present and if it differs from the value in the Default column, enter the correct value. </t>
  </si>
  <si>
    <t xml:space="preserve">                    c.  Note that the General and Appliance Loads are automatically tallied. The Effective General Load is the subtotal less 10,000 with 40% of the remainder 
                         added. (This accounts for diversity of use.)</t>
  </si>
  <si>
    <t xml:space="preserve">              3.   Under Heating and Air-Conditioning, enter:</t>
  </si>
  <si>
    <t xml:space="preserve">                    b.  If a heat pump is installed and includes a resistance or “strip” heater, enter the watts of the heater. This is typically located at the air supply end of the 
                         indoor air handler and provides supplemental heating if the heat pump cannot keep up with the heating load, and when the heat pump enters a 
                        defrost cycle. </t>
  </si>
  <si>
    <t xml:space="preserve">           5.	   Read the Total Amps required for the service conductors and panel. If the total is greater than the rating of the existing service and panel, the last cell 
                  in the spreadsheet will indicate that a service upgrade is required (Yes or No).</t>
  </si>
  <si>
    <t xml:space="preserve">            4.   To the right of the cell labeled Rating of Existing Electric Service and Panel enter the rated service amps that is listed on the main breaker panel near 
                  the meter.</t>
  </si>
  <si>
    <t>These Load Calculations are based on California Electrical Code Section 220.82  - Dwelling Unit</t>
  </si>
  <si>
    <r>
      <t>g.</t>
    </r>
    <r>
      <rPr>
        <sz val="7"/>
        <color theme="1"/>
        <rFont val="Times New Roman"/>
        <family val="1"/>
      </rPr>
      <t xml:space="preserve">       </t>
    </r>
    <r>
      <rPr>
        <sz val="11"/>
        <color theme="1"/>
        <rFont val="Calibri"/>
        <family val="2"/>
        <scheme val="minor"/>
      </rPr>
      <t>Double-click on the downloaded "pge_electric_interval_data" file, which should open it in Excel.</t>
    </r>
  </si>
  <si>
    <r>
      <t>h.</t>
    </r>
    <r>
      <rPr>
        <sz val="7"/>
        <color theme="1"/>
        <rFont val="Times New Roman"/>
        <family val="1"/>
      </rPr>
      <t xml:space="preserve">       </t>
    </r>
    <r>
      <rPr>
        <sz val="11"/>
        <color theme="1"/>
        <rFont val="Calibri"/>
        <family val="2"/>
        <scheme val="minor"/>
      </rPr>
      <t xml:space="preserve">In the cell above the USAGE column enter </t>
    </r>
    <r>
      <rPr>
        <b/>
        <sz val="11"/>
        <color theme="1"/>
        <rFont val="Calibri"/>
        <family val="2"/>
        <scheme val="minor"/>
      </rPr>
      <t>=max(</t>
    </r>
    <r>
      <rPr>
        <sz val="11"/>
        <color theme="1"/>
        <rFont val="Calibri"/>
        <family val="2"/>
        <scheme val="minor"/>
      </rPr>
      <t xml:space="preserve"> then click on the first kWh value in the column. While holding down the Shift key, press  </t>
    </r>
    <r>
      <rPr>
        <b/>
        <sz val="11"/>
        <color theme="1"/>
        <rFont val="Calibri"/>
        <family val="2"/>
        <scheme val="minor"/>
      </rPr>
      <t>End</t>
    </r>
    <r>
      <rPr>
        <sz val="11"/>
        <color theme="1"/>
        <rFont val="Calibri"/>
        <family val="2"/>
        <scheme val="minor"/>
      </rPr>
      <t xml:space="preserve"> then </t>
    </r>
    <r>
      <rPr>
        <sz val="11"/>
        <color theme="1"/>
        <rFont val="Arial"/>
        <family val="2"/>
      </rPr>
      <t>▼</t>
    </r>
    <r>
      <rPr>
        <sz val="11"/>
        <color theme="1"/>
        <rFont val="Calibri"/>
        <family val="2"/>
        <scheme val="minor"/>
      </rPr>
      <t xml:space="preserve">on your keyboard to select the entire column and press </t>
    </r>
    <r>
      <rPr>
        <b/>
        <sz val="11"/>
        <color theme="1"/>
        <rFont val="Calibri"/>
        <family val="2"/>
        <scheme val="minor"/>
      </rPr>
      <t>Enter</t>
    </r>
    <r>
      <rPr>
        <sz val="11"/>
        <color theme="1"/>
        <rFont val="Calibri"/>
        <family val="2"/>
        <scheme val="minor"/>
      </rPr>
      <t>.</t>
    </r>
  </si>
  <si>
    <r>
      <rPr>
        <sz val="12"/>
        <color theme="1"/>
        <rFont val="Calibri"/>
        <family val="2"/>
      </rPr>
      <t xml:space="preserve">   •  </t>
    </r>
    <r>
      <rPr>
        <sz val="12"/>
        <color theme="1"/>
        <rFont val="Calibri"/>
        <family val="2"/>
        <scheme val="minor"/>
      </rPr>
      <t>Refer to Instructions. 
   •  User iInputs are only allowed in the orange-shaded cells, and in the blue-shaded cells if nameplate values are different than those listed. Other cells are automatically filled. 
   • The existing entries in the orange cells are for example purposes only and should be deleted or over-written.</t>
    </r>
  </si>
  <si>
    <t>40 Amp Back-feed protection for future Photovoltaic System if present or to be added</t>
  </si>
  <si>
    <r>
      <rPr>
        <sz val="11"/>
        <color theme="1"/>
        <rFont val="Calibri"/>
        <family val="2"/>
      </rPr>
      <t xml:space="preserve">   •  Refer to the instructions, which describe how to obtain the Maximun Existing Demand. 
   •</t>
    </r>
    <r>
      <rPr>
        <sz val="11"/>
        <color theme="1"/>
        <rFont val="Arial"/>
        <family val="2"/>
      </rPr>
      <t xml:space="preserve">  Entries in the orange cells are for example purposes only and should be over-writen with the correct data.
   •  If a photovoltaic system or vehicle charger is to be added, or if the house is already equipped with a PV and/or battery system, use
      the Service Load Calculation Method.</t>
    </r>
  </si>
  <si>
    <r>
      <t xml:space="preserve">Two calculators are provided that can  be used for determining the adequacy of existing service capacity when new electric appliances are added to the household, for example an electric vehicle  charger, a heat pump water heater, or other changes that affect the load. The accuracy of these calculators is subject to the correctness of the data entered, carries no implied guarantee, and is entirely at the user's risk. 
The </t>
    </r>
    <r>
      <rPr>
        <b/>
        <i/>
        <sz val="11"/>
        <color theme="1"/>
        <rFont val="Calibri"/>
        <family val="2"/>
        <scheme val="minor"/>
      </rPr>
      <t>Maximum Existing Load</t>
    </r>
    <r>
      <rPr>
        <sz val="11"/>
        <color theme="1"/>
        <rFont val="Calibri"/>
        <family val="2"/>
        <scheme val="minor"/>
      </rPr>
      <t xml:space="preserve"> calculator is based on California Electrical Code (CEC) Section 220.87 – Determining Existing Loads. It uses actual loads instead of completing an accounting of connected loads and is therefore simpler and more accurate. This method requires access to the homeowner’s utility account for obtaining the maximum demand over a one-year period.  This code section also requires that overload and overcurrent protection be provided in accordance with CEC Sections 230.90 and 240.4 respectively, which is typically included when the service is originally installed. This method must not be used if the home has been equipped with a photovoltaic and/or home battery system since they will reduce the measured power and are subject to disconnection or failure. 
The </t>
    </r>
    <r>
      <rPr>
        <b/>
        <i/>
        <sz val="11"/>
        <color theme="1"/>
        <rFont val="Calibri"/>
        <family val="2"/>
        <scheme val="minor"/>
      </rPr>
      <t>Service Load Calculation</t>
    </r>
    <r>
      <rPr>
        <sz val="11"/>
        <color theme="1"/>
        <rFont val="Calibri"/>
        <family val="2"/>
        <scheme val="minor"/>
      </rPr>
      <t xml:space="preserve"> is based on CEC Section 220.82 – Dwelling Unit, which is designed for sizing new services. However, it can be used for additions to existing services (normally covered by Section  220.83 – Existing Dwelling Unit). This calculator includes typical appliance loads which facilitates the calculations. However, If actual loads differ from the entered default values the correct values should be used. The nameplate ratings for all appliances including cooking, laundry, and water heaters that are fastened in place or permanently connected should be verified. This method is best used by or under the guidance of an electrical engineer, electrical contractor, the building official, or other building professionals familiar with the electrical code.</t>
    </r>
  </si>
  <si>
    <t xml:space="preserve">                    a.  The nameplate amps of the outdoor compressor unit(s) in the blanks provided. If there are more than one, enter the quantity and total amps.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</si>
</sst>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_);_(* \(#,##0\);_(* &quot;-&quot;??_);_(@_)"/>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vertAlign val="superscript"/>
      <sz val="11"/>
      <color theme="1"/>
      <name val="Calibri"/>
      <family val="2"/>
      <scheme val="minor"/>
    </font>
    <font>
      <sz val="36"/>
      <color theme="1"/>
      <name val="Calibri"/>
      <family val="2"/>
      <scheme val="minor"/>
    </font>
    <font>
      <i/>
      <sz val="18"/>
      <color theme="1"/>
      <name val="Calibri"/>
      <family val="2"/>
      <scheme val="minor"/>
    </font>
    <font>
      <b/>
      <i/>
      <sz val="11"/>
      <color theme="1"/>
      <name val="Calibri"/>
      <family val="2"/>
      <scheme val="minor"/>
    </font>
    <font>
      <sz val="11"/>
      <name val="Calibri"/>
      <family val="2"/>
      <scheme val="minor"/>
    </font>
    <font>
      <sz val="20"/>
      <color theme="0"/>
      <name val="Calibri"/>
      <family val="2"/>
      <scheme val="minor"/>
    </font>
    <font>
      <i/>
      <sz val="18"/>
      <color theme="0"/>
      <name val="Calibri"/>
      <family val="2"/>
      <scheme val="minor"/>
    </font>
    <font>
      <u/>
      <sz val="11"/>
      <color theme="1"/>
      <name val="Calibri"/>
      <family val="2"/>
      <scheme val="minor"/>
    </font>
    <font>
      <sz val="8"/>
      <name val="Calibri"/>
      <family val="2"/>
      <scheme val="minor"/>
    </font>
    <font>
      <b/>
      <sz val="11"/>
      <color rgb="FFFF0000"/>
      <name val="Calibri"/>
      <family val="2"/>
      <scheme val="minor"/>
    </font>
    <font>
      <b/>
      <sz val="11"/>
      <color theme="1"/>
      <name val="Arial"/>
      <family val="2"/>
    </font>
    <font>
      <sz val="7"/>
      <color theme="1"/>
      <name val="Times New Roman"/>
      <family val="1"/>
    </font>
    <font>
      <sz val="11"/>
      <color theme="1"/>
      <name val="Arial"/>
      <family val="2"/>
    </font>
    <font>
      <sz val="11"/>
      <color rgb="FF000000"/>
      <name val="Calibri"/>
      <family val="2"/>
      <scheme val="minor"/>
    </font>
    <font>
      <sz val="12"/>
      <color theme="1"/>
      <name val="Calibri"/>
      <family val="2"/>
      <scheme val="minor"/>
    </font>
    <font>
      <sz val="11"/>
      <color theme="1"/>
      <name val="Calibri"/>
      <family val="2"/>
    </font>
    <font>
      <sz val="12"/>
      <color theme="1"/>
      <name val="Calibri"/>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8"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44">
    <xf numFmtId="0" fontId="0" fillId="0" borderId="0" xfId="0"/>
    <xf numFmtId="0" fontId="0" fillId="0" borderId="0" xfId="0" applyAlignment="1">
      <alignment vertical="center"/>
    </xf>
    <xf numFmtId="0" fontId="0" fillId="0" borderId="0" xfId="0" applyAlignment="1">
      <alignment horizontal="center" vertical="center"/>
    </xf>
    <xf numFmtId="3" fontId="0" fillId="0" borderId="0" xfId="0" applyNumberFormat="1" applyAlignment="1">
      <alignment vertical="center"/>
    </xf>
    <xf numFmtId="0" fontId="0" fillId="40" borderId="0" xfId="0" applyFill="1" applyAlignment="1">
      <alignment vertical="center"/>
    </xf>
    <xf numFmtId="3" fontId="0" fillId="40" borderId="0" xfId="0" applyNumberFormat="1" applyFill="1" applyAlignment="1">
      <alignment vertical="center"/>
    </xf>
    <xf numFmtId="0" fontId="0" fillId="40" borderId="0" xfId="0" applyFill="1" applyAlignment="1">
      <alignment horizontal="center" vertical="center"/>
    </xf>
    <xf numFmtId="0" fontId="0" fillId="40" borderId="0" xfId="0" applyFill="1"/>
    <xf numFmtId="0" fontId="0" fillId="40" borderId="0" xfId="0" applyFill="1" applyAlignment="1">
      <alignment wrapText="1"/>
    </xf>
    <xf numFmtId="0" fontId="0" fillId="0" borderId="0" xfId="0" applyAlignment="1">
      <alignment horizontal="left" vertical="top" wrapText="1"/>
    </xf>
    <xf numFmtId="0" fontId="0" fillId="0" borderId="0" xfId="0" applyAlignment="1">
      <alignment wrapText="1"/>
    </xf>
    <xf numFmtId="0" fontId="29" fillId="0" borderId="0" xfId="0" applyFont="1"/>
    <xf numFmtId="43" fontId="0" fillId="40" borderId="0" xfId="0" applyNumberFormat="1" applyFill="1"/>
    <xf numFmtId="0" fontId="16" fillId="40" borderId="0" xfId="0" applyFont="1" applyFill="1" applyAlignment="1">
      <alignment horizontal="right" vertical="center"/>
    </xf>
    <xf numFmtId="0" fontId="0" fillId="44" borderId="0" xfId="0" applyFill="1"/>
    <xf numFmtId="165" fontId="0" fillId="38" borderId="0" xfId="42" applyNumberFormat="1" applyFont="1" applyFill="1" applyBorder="1" applyAlignment="1"/>
    <xf numFmtId="0" fontId="0" fillId="34" borderId="0" xfId="0" applyFill="1"/>
    <xf numFmtId="165" fontId="0" fillId="33" borderId="10" xfId="42" applyNumberFormat="1" applyFont="1" applyFill="1" applyBorder="1" applyAlignment="1" applyProtection="1">
      <protection locked="0"/>
    </xf>
    <xf numFmtId="165" fontId="0" fillId="34" borderId="10" xfId="42" applyNumberFormat="1" applyFont="1" applyFill="1" applyBorder="1" applyAlignment="1" applyProtection="1"/>
    <xf numFmtId="165" fontId="0" fillId="34" borderId="10" xfId="42" applyNumberFormat="1" applyFont="1" applyFill="1" applyBorder="1" applyAlignment="1" applyProtection="1">
      <alignment horizontal="left"/>
    </xf>
    <xf numFmtId="0" fontId="16" fillId="40" borderId="10" xfId="0" applyFont="1" applyFill="1" applyBorder="1" applyAlignment="1">
      <alignment horizontal="center"/>
    </xf>
    <xf numFmtId="165" fontId="0" fillId="38" borderId="10" xfId="42" applyNumberFormat="1" applyFont="1" applyFill="1" applyBorder="1" applyAlignment="1" applyProtection="1">
      <protection locked="0"/>
    </xf>
    <xf numFmtId="165" fontId="0" fillId="38" borderId="0" xfId="42" applyNumberFormat="1" applyFont="1" applyFill="1" applyBorder="1" applyAlignment="1" applyProtection="1">
      <protection locked="0"/>
    </xf>
    <xf numFmtId="0" fontId="0" fillId="40" borderId="0" xfId="0" applyFill="1" applyAlignment="1">
      <alignment horizontal="left" vertical="top"/>
    </xf>
    <xf numFmtId="0" fontId="31" fillId="0" borderId="0" xfId="0" applyFont="1" applyAlignment="1">
      <alignment horizontal="left" vertical="top" wrapText="1"/>
    </xf>
    <xf numFmtId="3" fontId="0" fillId="38" borderId="11" xfId="0" applyNumberFormat="1" applyFill="1" applyBorder="1" applyAlignment="1" applyProtection="1">
      <alignment horizontal="center" vertical="center"/>
      <protection locked="0"/>
    </xf>
    <xf numFmtId="0" fontId="0" fillId="38" borderId="11" xfId="0" applyFill="1" applyBorder="1" applyAlignment="1" applyProtection="1">
      <alignment horizontal="center" vertical="center"/>
      <protection locked="0"/>
    </xf>
    <xf numFmtId="3" fontId="0" fillId="33" borderId="10" xfId="0" applyNumberFormat="1" applyFill="1" applyBorder="1" applyAlignment="1" applyProtection="1">
      <alignment horizontal="center" vertical="center"/>
      <protection locked="0"/>
    </xf>
    <xf numFmtId="0" fontId="0" fillId="40" borderId="0" xfId="0" applyFill="1" applyAlignment="1" applyProtection="1">
      <alignment vertical="center"/>
      <protection locked="0"/>
    </xf>
    <xf numFmtId="3" fontId="0" fillId="40" borderId="0" xfId="0" applyNumberFormat="1" applyFill="1" applyAlignment="1" applyProtection="1">
      <alignment vertical="center"/>
      <protection locked="0"/>
    </xf>
    <xf numFmtId="0" fontId="0" fillId="40" borderId="0" xfId="0" applyFill="1" applyAlignment="1" applyProtection="1">
      <alignment horizontal="center" vertical="center"/>
      <protection locked="0"/>
    </xf>
    <xf numFmtId="0" fontId="26" fillId="0" borderId="0" xfId="0" applyFont="1" applyAlignment="1" applyProtection="1">
      <alignment vertical="center"/>
      <protection locked="0"/>
    </xf>
    <xf numFmtId="0" fontId="0" fillId="0" borderId="0" xfId="0" applyAlignment="1" applyProtection="1">
      <alignment vertical="center"/>
      <protection locked="0"/>
    </xf>
    <xf numFmtId="0" fontId="29" fillId="0" borderId="0" xfId="0" applyFont="1" applyAlignment="1">
      <alignment vertical="top"/>
    </xf>
    <xf numFmtId="0" fontId="16" fillId="35" borderId="11" xfId="0" applyFont="1" applyFill="1" applyBorder="1" applyAlignment="1">
      <alignment horizontal="center" vertical="center"/>
    </xf>
    <xf numFmtId="0" fontId="16" fillId="35" borderId="10" xfId="0" applyFont="1" applyFill="1" applyBorder="1" applyAlignment="1">
      <alignment horizontal="center" vertical="center" wrapText="1"/>
    </xf>
    <xf numFmtId="3" fontId="16" fillId="35" borderId="11" xfId="0" applyNumberFormat="1" applyFont="1" applyFill="1" applyBorder="1" applyAlignment="1">
      <alignment horizontal="center" vertical="center" wrapText="1"/>
    </xf>
    <xf numFmtId="0" fontId="16" fillId="34" borderId="10" xfId="0" applyFont="1" applyFill="1" applyBorder="1" applyAlignment="1">
      <alignment horizontal="center" vertical="center" wrapText="1"/>
    </xf>
    <xf numFmtId="0" fontId="18" fillId="0" borderId="14" xfId="0" applyFont="1" applyBorder="1" applyAlignment="1">
      <alignment horizontal="left" vertical="center"/>
    </xf>
    <xf numFmtId="0" fontId="16" fillId="0" borderId="15" xfId="0" applyFont="1" applyBorder="1" applyAlignment="1">
      <alignment horizontal="right" vertical="center"/>
    </xf>
    <xf numFmtId="0" fontId="0" fillId="0" borderId="14" xfId="0" applyBorder="1" applyAlignment="1">
      <alignment horizontal="right" vertical="center"/>
    </xf>
    <xf numFmtId="3" fontId="0" fillId="0" borderId="11" xfId="0" applyNumberFormat="1" applyBorder="1" applyAlignment="1">
      <alignment horizontal="center" vertical="center"/>
    </xf>
    <xf numFmtId="0" fontId="0" fillId="0" borderId="10" xfId="0" applyBorder="1" applyAlignment="1">
      <alignment horizontal="center" vertical="center"/>
    </xf>
    <xf numFmtId="0" fontId="18" fillId="0" borderId="11" xfId="0" applyFont="1" applyBorder="1" applyAlignment="1">
      <alignment horizontal="left" vertical="center"/>
    </xf>
    <xf numFmtId="0" fontId="16" fillId="0" borderId="10" xfId="0" applyFont="1" applyBorder="1" applyAlignment="1">
      <alignment horizontal="right" vertical="center" wrapText="1"/>
    </xf>
    <xf numFmtId="0" fontId="0" fillId="0" borderId="10" xfId="0" applyBorder="1" applyAlignment="1">
      <alignment horizontal="right" vertical="center"/>
    </xf>
    <xf numFmtId="0" fontId="16" fillId="0" borderId="10" xfId="0" applyFont="1" applyBorder="1" applyAlignment="1">
      <alignment horizontal="right" vertical="center"/>
    </xf>
    <xf numFmtId="3" fontId="16" fillId="36" borderId="11" xfId="0" applyNumberFormat="1" applyFont="1" applyFill="1" applyBorder="1" applyAlignment="1">
      <alignment horizontal="center" vertical="center"/>
    </xf>
    <xf numFmtId="0" fontId="16" fillId="34" borderId="11" xfId="0" applyFont="1" applyFill="1" applyBorder="1" applyAlignment="1">
      <alignment horizontal="center" vertical="center" wrapText="1"/>
    </xf>
    <xf numFmtId="0" fontId="0" fillId="34" borderId="10" xfId="0" applyFill="1" applyBorder="1" applyAlignment="1">
      <alignment horizontal="center" vertical="center" wrapText="1"/>
    </xf>
    <xf numFmtId="0" fontId="18" fillId="37" borderId="11" xfId="0" applyFont="1" applyFill="1" applyBorder="1" applyAlignment="1">
      <alignment horizontal="center" vertical="center" wrapText="1"/>
    </xf>
    <xf numFmtId="0" fontId="0" fillId="37" borderId="13" xfId="0" applyFill="1" applyBorder="1" applyAlignment="1">
      <alignment horizontal="center" vertical="center" wrapText="1"/>
    </xf>
    <xf numFmtId="0" fontId="0" fillId="37" borderId="12" xfId="0" applyFill="1" applyBorder="1" applyAlignment="1">
      <alignment horizontal="center" vertical="center" wrapText="1"/>
    </xf>
    <xf numFmtId="0" fontId="0" fillId="37" borderId="10" xfId="0" applyFill="1" applyBorder="1" applyAlignment="1">
      <alignment horizontal="center" vertical="center" wrapText="1"/>
    </xf>
    <xf numFmtId="0" fontId="0" fillId="37" borderId="11" xfId="0" applyFill="1" applyBorder="1" applyAlignment="1">
      <alignment horizontal="center" vertical="center" wrapText="1"/>
    </xf>
    <xf numFmtId="3" fontId="16" fillId="43" borderId="11" xfId="0" applyNumberFormat="1" applyFont="1" applyFill="1" applyBorder="1" applyAlignment="1">
      <alignment horizontal="center" vertical="center"/>
    </xf>
    <xf numFmtId="3" fontId="16" fillId="43" borderId="10" xfId="0" applyNumberFormat="1" applyFont="1" applyFill="1" applyBorder="1" applyAlignment="1">
      <alignment horizontal="center" vertical="center"/>
    </xf>
    <xf numFmtId="3" fontId="0" fillId="0" borderId="11" xfId="0" applyNumberFormat="1" applyBorder="1" applyAlignment="1">
      <alignment horizontal="center" vertical="center" wrapText="1"/>
    </xf>
    <xf numFmtId="0" fontId="0" fillId="0" borderId="12" xfId="0" applyBorder="1" applyAlignment="1">
      <alignment horizontal="center" vertical="center" wrapText="1"/>
    </xf>
    <xf numFmtId="3" fontId="23" fillId="0" borderId="10" xfId="0" applyNumberFormat="1" applyFont="1" applyBorder="1" applyAlignment="1">
      <alignment horizontal="center" vertical="center"/>
    </xf>
    <xf numFmtId="0" fontId="0" fillId="0" borderId="13" xfId="0" applyBorder="1" applyAlignment="1">
      <alignment horizontal="right" vertical="center" wrapText="1"/>
    </xf>
    <xf numFmtId="0" fontId="16" fillId="0" borderId="11" xfId="0" applyFont="1" applyBorder="1" applyAlignment="1">
      <alignment vertical="center"/>
    </xf>
    <xf numFmtId="0" fontId="16" fillId="0" borderId="12" xfId="0" applyFont="1" applyBorder="1" applyAlignment="1">
      <alignment vertical="center"/>
    </xf>
    <xf numFmtId="3" fontId="0" fillId="0" borderId="10" xfId="0" applyNumberFormat="1" applyBorder="1" applyAlignment="1">
      <alignment horizontal="center" vertical="center"/>
    </xf>
    <xf numFmtId="0" fontId="16" fillId="0" borderId="10"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0" borderId="12" xfId="0" applyBorder="1" applyAlignment="1">
      <alignment vertical="center"/>
    </xf>
    <xf numFmtId="3" fontId="0" fillId="43" borderId="10" xfId="0" applyNumberFormat="1" applyFill="1" applyBorder="1" applyAlignment="1">
      <alignment horizontal="center" vertical="center"/>
    </xf>
    <xf numFmtId="0" fontId="0" fillId="36" borderId="10" xfId="0"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indent="5"/>
    </xf>
    <xf numFmtId="0" fontId="0" fillId="0" borderId="0" xfId="0" applyAlignment="1">
      <alignment vertical="top" wrapText="1"/>
    </xf>
    <xf numFmtId="0" fontId="0" fillId="40" borderId="0" xfId="0" applyFill="1" applyAlignment="1">
      <alignment horizontal="left" vertical="top" wrapText="1"/>
    </xf>
    <xf numFmtId="0" fontId="0" fillId="0" borderId="0" xfId="0" applyAlignment="1">
      <alignment vertical="center" wrapText="1"/>
    </xf>
    <xf numFmtId="0" fontId="32" fillId="0" borderId="0" xfId="0" applyFont="1" applyAlignment="1">
      <alignment horizontal="left" vertical="top" wrapText="1" indent="4"/>
    </xf>
    <xf numFmtId="0" fontId="0" fillId="0" borderId="0" xfId="0" applyAlignment="1">
      <alignment wrapText="1"/>
    </xf>
    <xf numFmtId="0" fontId="0" fillId="0" borderId="0" xfId="0" applyAlignment="1">
      <alignment vertical="center"/>
    </xf>
    <xf numFmtId="0" fontId="0" fillId="0" borderId="0" xfId="0"/>
    <xf numFmtId="0" fontId="0" fillId="0" borderId="0" xfId="0" applyAlignment="1">
      <alignment vertical="top"/>
    </xf>
    <xf numFmtId="0" fontId="0" fillId="0" borderId="0" xfId="0" applyAlignment="1">
      <alignment horizontal="left" vertical="top" wrapText="1" indent="5"/>
    </xf>
    <xf numFmtId="0" fontId="0" fillId="0" borderId="0" xfId="0" applyAlignment="1">
      <alignment horizontal="left" wrapText="1"/>
    </xf>
    <xf numFmtId="0" fontId="20" fillId="33" borderId="0" xfId="0" applyFont="1" applyFill="1" applyAlignment="1">
      <alignment horizontal="center" vertical="center"/>
    </xf>
    <xf numFmtId="0" fontId="21" fillId="38" borderId="0" xfId="0" applyFont="1" applyFill="1" applyAlignment="1">
      <alignment horizontal="center" vertical="center"/>
    </xf>
    <xf numFmtId="0" fontId="21" fillId="39" borderId="0" xfId="0" applyFont="1" applyFill="1" applyAlignment="1">
      <alignment horizontal="center" vertical="center"/>
    </xf>
    <xf numFmtId="0" fontId="25" fillId="42" borderId="0" xfId="0" applyFont="1" applyFill="1" applyAlignment="1">
      <alignment horizontal="center" vertical="center"/>
    </xf>
    <xf numFmtId="0" fontId="0" fillId="40" borderId="11" xfId="0" applyFill="1" applyBorder="1" applyAlignment="1">
      <alignment horizontal="right"/>
    </xf>
    <xf numFmtId="0" fontId="0" fillId="40" borderId="13" xfId="0" applyFill="1" applyBorder="1" applyAlignment="1">
      <alignment horizontal="right"/>
    </xf>
    <xf numFmtId="0" fontId="0" fillId="40" borderId="12" xfId="0" applyFill="1" applyBorder="1" applyAlignment="1">
      <alignment horizontal="right"/>
    </xf>
    <xf numFmtId="0" fontId="31" fillId="0" borderId="0" xfId="0" applyFont="1" applyAlignment="1">
      <alignment horizontal="left" vertical="top" wrapText="1"/>
    </xf>
    <xf numFmtId="0" fontId="0" fillId="0" borderId="10" xfId="0" applyBorder="1" applyAlignment="1">
      <alignment horizontal="right" vertical="top" wrapText="1"/>
    </xf>
    <xf numFmtId="164" fontId="0" fillId="38" borderId="10" xfId="42" applyNumberFormat="1" applyFont="1" applyFill="1" applyBorder="1" applyAlignment="1" applyProtection="1">
      <protection locked="0"/>
    </xf>
    <xf numFmtId="0" fontId="0" fillId="0" borderId="10" xfId="0" applyBorder="1" applyAlignment="1">
      <alignment horizontal="right" vertical="top"/>
    </xf>
    <xf numFmtId="0" fontId="24" fillId="41" borderId="0" xfId="0" applyFont="1" applyFill="1" applyAlignment="1">
      <alignment horizontal="center" vertical="center"/>
    </xf>
    <xf numFmtId="0" fontId="33" fillId="40" borderId="0" xfId="0" applyFont="1" applyFill="1" applyAlignment="1">
      <alignment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16" fillId="35" borderId="10" xfId="0" applyFont="1" applyFill="1" applyBorder="1" applyAlignment="1">
      <alignment horizontal="center" vertical="center"/>
    </xf>
    <xf numFmtId="3" fontId="0" fillId="38" borderId="14" xfId="0" applyNumberFormat="1" applyFill="1" applyBorder="1" applyAlignment="1" applyProtection="1">
      <alignment horizontal="center" vertical="center"/>
      <protection locked="0"/>
    </xf>
    <xf numFmtId="3" fontId="0" fillId="38" borderId="16" xfId="0" applyNumberFormat="1" applyFill="1" applyBorder="1" applyAlignment="1" applyProtection="1">
      <alignment horizontal="center" vertical="center"/>
      <protection locked="0"/>
    </xf>
    <xf numFmtId="3" fontId="0" fillId="38" borderId="17" xfId="0" applyNumberFormat="1" applyFill="1" applyBorder="1" applyAlignment="1" applyProtection="1">
      <alignment horizontal="center" vertical="center"/>
      <protection locked="0"/>
    </xf>
    <xf numFmtId="3" fontId="0" fillId="38" borderId="11" xfId="0" applyNumberFormat="1" applyFill="1" applyBorder="1" applyAlignment="1" applyProtection="1">
      <alignment horizontal="center" vertical="center" wrapText="1"/>
      <protection locked="0"/>
    </xf>
    <xf numFmtId="3" fontId="0" fillId="38" borderId="13" xfId="0" applyNumberFormat="1" applyFill="1" applyBorder="1" applyAlignment="1" applyProtection="1">
      <alignment horizontal="center" vertical="center" wrapText="1"/>
      <protection locked="0"/>
    </xf>
    <xf numFmtId="3" fontId="0" fillId="38" borderId="12" xfId="0" applyNumberFormat="1" applyFill="1" applyBorder="1" applyAlignment="1" applyProtection="1">
      <alignment horizontal="center" vertical="center" wrapText="1"/>
      <protection locked="0"/>
    </xf>
    <xf numFmtId="0" fontId="16" fillId="0" borderId="11" xfId="0" applyFont="1" applyBorder="1" applyAlignment="1">
      <alignment horizontal="left" vertical="center"/>
    </xf>
    <xf numFmtId="0" fontId="16" fillId="0" borderId="13" xfId="0" applyFont="1" applyBorder="1" applyAlignment="1">
      <alignment horizontal="left" vertical="center"/>
    </xf>
    <xf numFmtId="0" fontId="16" fillId="0" borderId="12" xfId="0" applyFont="1" applyBorder="1" applyAlignment="1">
      <alignment horizontal="left" vertical="center"/>
    </xf>
    <xf numFmtId="3" fontId="0" fillId="38" borderId="11" xfId="0" applyNumberFormat="1" applyFill="1" applyBorder="1" applyAlignment="1" applyProtection="1">
      <alignment horizontal="center" vertical="center"/>
      <protection locked="0"/>
    </xf>
    <xf numFmtId="3" fontId="0" fillId="38" borderId="13" xfId="0" applyNumberFormat="1" applyFill="1" applyBorder="1" applyAlignment="1" applyProtection="1">
      <alignment horizontal="center" vertical="center"/>
      <protection locked="0"/>
    </xf>
    <xf numFmtId="3" fontId="0" fillId="38" borderId="12" xfId="0" applyNumberFormat="1" applyFill="1" applyBorder="1" applyAlignment="1" applyProtection="1">
      <alignment horizontal="center" vertical="center"/>
      <protection locked="0"/>
    </xf>
    <xf numFmtId="0" fontId="16" fillId="34" borderId="10" xfId="0" applyFont="1" applyFill="1" applyBorder="1" applyAlignment="1">
      <alignment horizontal="center" vertical="center" wrapText="1"/>
    </xf>
    <xf numFmtId="0" fontId="16" fillId="43" borderId="11" xfId="0" applyFont="1" applyFill="1" applyBorder="1" applyAlignment="1">
      <alignment horizontal="right" vertical="center" indent="1"/>
    </xf>
    <xf numFmtId="0" fontId="16" fillId="43" borderId="13" xfId="0" applyFont="1" applyFill="1" applyBorder="1" applyAlignment="1">
      <alignment horizontal="right" vertical="center" indent="1"/>
    </xf>
    <xf numFmtId="0" fontId="16" fillId="43" borderId="12" xfId="0" applyFont="1" applyFill="1" applyBorder="1" applyAlignment="1">
      <alignment horizontal="right" vertical="center" indent="1"/>
    </xf>
    <xf numFmtId="0" fontId="16" fillId="34" borderId="11" xfId="0" applyFont="1" applyFill="1" applyBorder="1" applyAlignment="1">
      <alignment horizontal="center" vertical="center" wrapText="1"/>
    </xf>
    <xf numFmtId="0" fontId="16" fillId="34" borderId="13" xfId="0" applyFont="1" applyFill="1" applyBorder="1" applyAlignment="1">
      <alignment horizontal="center" vertical="center" wrapText="1"/>
    </xf>
    <xf numFmtId="0" fontId="16" fillId="34" borderId="12" xfId="0" applyFont="1" applyFill="1" applyBorder="1" applyAlignment="1">
      <alignment horizontal="center" vertical="center" wrapText="1"/>
    </xf>
    <xf numFmtId="0" fontId="0" fillId="37" borderId="11" xfId="0" applyFill="1" applyBorder="1" applyAlignment="1">
      <alignment horizontal="left" vertical="center" wrapText="1"/>
    </xf>
    <xf numFmtId="0" fontId="0" fillId="37" borderId="13" xfId="0" applyFill="1" applyBorder="1" applyAlignment="1">
      <alignment horizontal="left" vertical="center" wrapText="1"/>
    </xf>
    <xf numFmtId="0" fontId="0" fillId="37" borderId="12" xfId="0" applyFill="1" applyBorder="1" applyAlignment="1">
      <alignment horizontal="left" vertical="center" wrapText="1"/>
    </xf>
    <xf numFmtId="0" fontId="16" fillId="34" borderId="11" xfId="0" applyFont="1" applyFill="1" applyBorder="1" applyAlignment="1">
      <alignment horizontal="center" vertical="center"/>
    </xf>
    <xf numFmtId="0" fontId="16" fillId="34" borderId="13" xfId="0" applyFont="1" applyFill="1" applyBorder="1" applyAlignment="1">
      <alignment horizontal="center" vertical="center"/>
    </xf>
    <xf numFmtId="0" fontId="16" fillId="34" borderId="12" xfId="0" applyFont="1" applyFill="1" applyBorder="1" applyAlignment="1">
      <alignment horizontal="center" vertical="center"/>
    </xf>
    <xf numFmtId="0" fontId="0" fillId="0" borderId="11" xfId="0" applyBorder="1" applyAlignment="1">
      <alignment horizontal="right" vertical="center" indent="1"/>
    </xf>
    <xf numFmtId="0" fontId="0" fillId="0" borderId="13" xfId="0" applyBorder="1" applyAlignment="1">
      <alignment horizontal="right" vertical="center" indent="1"/>
    </xf>
    <xf numFmtId="0" fontId="0" fillId="0" borderId="12" xfId="0" applyBorder="1" applyAlignment="1">
      <alignment horizontal="right" vertical="center" indent="1"/>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16" fillId="0" borderId="12" xfId="0" applyFont="1" applyBorder="1" applyAlignment="1">
      <alignment horizontal="left" vertical="center" wrapText="1"/>
    </xf>
    <xf numFmtId="0" fontId="16" fillId="43" borderId="11" xfId="0" applyFont="1" applyFill="1" applyBorder="1" applyAlignment="1">
      <alignment horizontal="right" vertical="center"/>
    </xf>
    <xf numFmtId="0" fontId="16" fillId="43" borderId="13" xfId="0" applyFont="1" applyFill="1" applyBorder="1" applyAlignment="1">
      <alignment horizontal="right" vertical="center"/>
    </xf>
    <xf numFmtId="0" fontId="0" fillId="40" borderId="0" xfId="0" applyFill="1" applyAlignment="1" applyProtection="1">
      <alignment vertical="center" wrapText="1"/>
      <protection locked="0"/>
    </xf>
    <xf numFmtId="0" fontId="16" fillId="34" borderId="11" xfId="0" applyFont="1" applyFill="1" applyBorder="1" applyAlignment="1">
      <alignment horizontal="right" vertical="center" indent="1"/>
    </xf>
    <xf numFmtId="0" fontId="16" fillId="34" borderId="13" xfId="0" applyFont="1" applyFill="1" applyBorder="1" applyAlignment="1">
      <alignment horizontal="right" vertical="center" indent="1"/>
    </xf>
    <xf numFmtId="0" fontId="16" fillId="34" borderId="12" xfId="0" applyFont="1" applyFill="1" applyBorder="1" applyAlignment="1">
      <alignment horizontal="right" vertical="center" indent="1"/>
    </xf>
    <xf numFmtId="0" fontId="16" fillId="43" borderId="12" xfId="0" applyFont="1" applyFill="1" applyBorder="1" applyAlignment="1">
      <alignment horizontal="right" vertical="center"/>
    </xf>
    <xf numFmtId="0" fontId="0" fillId="0" borderId="11" xfId="0" applyBorder="1" applyAlignment="1">
      <alignment vertical="center"/>
    </xf>
    <xf numFmtId="0" fontId="0" fillId="0" borderId="13" xfId="0" applyBorder="1" applyAlignment="1">
      <alignment vertical="center"/>
    </xf>
    <xf numFmtId="0" fontId="0" fillId="0" borderId="13" xfId="0" applyBorder="1" applyAlignment="1">
      <alignment horizontal="right" vertical="center" wrapText="1"/>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16" fillId="0" borderId="11" xfId="0" applyFont="1" applyBorder="1" applyAlignment="1">
      <alignment vertical="center"/>
    </xf>
    <xf numFmtId="0" fontId="16" fillId="0" borderId="12" xfId="0" applyFont="1" applyBorder="1" applyAlignment="1">
      <alignmen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178"/>
  <sheetViews>
    <sheetView showGridLines="0" tabSelected="1" workbookViewId="0">
      <selection activeCell="A32" sqref="A32:P32"/>
    </sheetView>
  </sheetViews>
  <sheetFormatPr defaultRowHeight="15" x14ac:dyDescent="0.25"/>
  <cols>
    <col min="11" max="11" width="8.28515625" customWidth="1"/>
  </cols>
  <sheetData>
    <row r="1" spans="1:34" x14ac:dyDescent="0.25">
      <c r="A1" s="82" t="s">
        <v>95</v>
      </c>
      <c r="B1" s="82"/>
      <c r="C1" s="82"/>
      <c r="D1" s="82"/>
      <c r="E1" s="82"/>
      <c r="F1" s="82"/>
      <c r="G1" s="82"/>
      <c r="H1" s="82"/>
      <c r="I1" s="82"/>
      <c r="J1" s="82"/>
      <c r="K1" s="82"/>
      <c r="L1" s="82"/>
      <c r="M1" s="82"/>
      <c r="N1" s="82"/>
      <c r="O1" s="82"/>
      <c r="P1" s="82"/>
      <c r="Q1" s="7"/>
      <c r="R1" s="7"/>
      <c r="S1" s="7"/>
      <c r="T1" s="7"/>
      <c r="U1" s="7"/>
      <c r="V1" s="7"/>
      <c r="W1" s="7"/>
      <c r="X1" s="7"/>
      <c r="Y1" s="7"/>
      <c r="Z1" s="7"/>
      <c r="AA1" s="7"/>
      <c r="AB1" s="7"/>
      <c r="AC1" s="7"/>
      <c r="AD1" s="7"/>
      <c r="AE1" s="7"/>
      <c r="AF1" s="7"/>
      <c r="AG1" s="7"/>
      <c r="AH1" s="7"/>
    </row>
    <row r="2" spans="1:34" x14ac:dyDescent="0.25">
      <c r="A2" s="82"/>
      <c r="B2" s="82"/>
      <c r="C2" s="82"/>
      <c r="D2" s="82"/>
      <c r="E2" s="82"/>
      <c r="F2" s="82"/>
      <c r="G2" s="82"/>
      <c r="H2" s="82"/>
      <c r="I2" s="82"/>
      <c r="J2" s="82"/>
      <c r="K2" s="82"/>
      <c r="L2" s="82"/>
      <c r="M2" s="82"/>
      <c r="N2" s="82"/>
      <c r="O2" s="82"/>
      <c r="P2" s="82"/>
      <c r="Q2" s="7"/>
      <c r="R2" s="7"/>
      <c r="S2" s="7"/>
      <c r="T2" s="7"/>
      <c r="U2" s="7"/>
      <c r="V2" s="7"/>
      <c r="W2" s="7"/>
      <c r="X2" s="7"/>
      <c r="Y2" s="7"/>
      <c r="Z2" s="7"/>
      <c r="AA2" s="7"/>
      <c r="AB2" s="7"/>
      <c r="AC2" s="7"/>
      <c r="AD2" s="7"/>
      <c r="AE2" s="7"/>
      <c r="AF2" s="7"/>
      <c r="AG2" s="7"/>
      <c r="AH2" s="7"/>
    </row>
    <row r="3" spans="1:34" x14ac:dyDescent="0.25">
      <c r="A3" s="82"/>
      <c r="B3" s="82"/>
      <c r="C3" s="82"/>
      <c r="D3" s="82"/>
      <c r="E3" s="82"/>
      <c r="F3" s="82"/>
      <c r="G3" s="82"/>
      <c r="H3" s="82"/>
      <c r="I3" s="82"/>
      <c r="J3" s="82"/>
      <c r="K3" s="82"/>
      <c r="L3" s="82"/>
      <c r="M3" s="82"/>
      <c r="N3" s="82"/>
      <c r="O3" s="82"/>
      <c r="P3" s="82"/>
      <c r="Q3" s="7"/>
      <c r="R3" s="7"/>
      <c r="S3" s="7"/>
      <c r="T3" s="7"/>
      <c r="U3" s="7"/>
      <c r="V3" s="7"/>
      <c r="W3" s="7"/>
      <c r="X3" s="7"/>
      <c r="Y3" s="7"/>
      <c r="Z3" s="7"/>
      <c r="AA3" s="7"/>
      <c r="AB3" s="7"/>
      <c r="AC3" s="7"/>
      <c r="AD3" s="7"/>
      <c r="AE3" s="7"/>
      <c r="AF3" s="7"/>
      <c r="AG3" s="7"/>
      <c r="AH3" s="7"/>
    </row>
    <row r="4" spans="1:34" x14ac:dyDescent="0.25">
      <c r="A4" s="82"/>
      <c r="B4" s="82"/>
      <c r="C4" s="82"/>
      <c r="D4" s="82"/>
      <c r="E4" s="82"/>
      <c r="F4" s="82"/>
      <c r="G4" s="82"/>
      <c r="H4" s="82"/>
      <c r="I4" s="82"/>
      <c r="J4" s="82"/>
      <c r="K4" s="82"/>
      <c r="L4" s="82"/>
      <c r="M4" s="82"/>
      <c r="N4" s="82"/>
      <c r="O4" s="82"/>
      <c r="P4" s="82"/>
      <c r="Q4" s="7"/>
      <c r="R4" s="7"/>
      <c r="S4" s="7"/>
      <c r="T4" s="7"/>
      <c r="U4" s="7"/>
      <c r="V4" s="7"/>
      <c r="W4" s="7"/>
      <c r="X4" s="7"/>
      <c r="Y4" s="7"/>
      <c r="Z4" s="7"/>
      <c r="AA4" s="7"/>
      <c r="AB4" s="7"/>
      <c r="AC4" s="7"/>
      <c r="AD4" s="7"/>
      <c r="AE4" s="7"/>
      <c r="AF4" s="7"/>
      <c r="AG4" s="7"/>
      <c r="AH4" s="7"/>
    </row>
    <row r="5" spans="1:34" x14ac:dyDescent="0.2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x14ac:dyDescent="0.25">
      <c r="A6" s="84" t="s">
        <v>97</v>
      </c>
      <c r="B6" s="84"/>
      <c r="C6" s="84"/>
      <c r="D6" s="84"/>
      <c r="E6" s="84"/>
      <c r="F6" s="84"/>
      <c r="G6" s="84"/>
      <c r="H6" s="84"/>
      <c r="I6" s="84"/>
      <c r="J6" s="84"/>
      <c r="K6" s="84"/>
      <c r="L6" s="84"/>
      <c r="M6" s="84"/>
      <c r="N6" s="84"/>
      <c r="O6" s="84"/>
      <c r="P6" s="84"/>
      <c r="Q6" s="7"/>
      <c r="R6" s="7"/>
      <c r="S6" s="7"/>
      <c r="T6" s="7"/>
      <c r="U6" s="7"/>
      <c r="V6" s="7"/>
      <c r="W6" s="7"/>
      <c r="X6" s="7"/>
      <c r="Y6" s="7"/>
      <c r="Z6" s="7"/>
      <c r="AA6" s="7"/>
      <c r="AB6" s="7"/>
      <c r="AC6" s="7"/>
      <c r="AD6" s="7"/>
      <c r="AE6" s="7"/>
      <c r="AF6" s="7"/>
      <c r="AG6" s="7"/>
      <c r="AH6" s="7"/>
    </row>
    <row r="7" spans="1:34" x14ac:dyDescent="0.25">
      <c r="A7" s="84"/>
      <c r="B7" s="84"/>
      <c r="C7" s="84"/>
      <c r="D7" s="84"/>
      <c r="E7" s="84"/>
      <c r="F7" s="84"/>
      <c r="G7" s="84"/>
      <c r="H7" s="84"/>
      <c r="I7" s="84"/>
      <c r="J7" s="84"/>
      <c r="K7" s="84"/>
      <c r="L7" s="84"/>
      <c r="M7" s="84"/>
      <c r="N7" s="84"/>
      <c r="O7" s="84"/>
      <c r="P7" s="84"/>
      <c r="Q7" s="7"/>
      <c r="R7" s="7"/>
      <c r="S7" s="7"/>
      <c r="T7" s="7"/>
      <c r="U7" s="7"/>
      <c r="V7" s="7"/>
      <c r="W7" s="7"/>
      <c r="X7" s="7"/>
      <c r="Y7" s="7"/>
      <c r="Z7" s="7"/>
      <c r="AA7" s="7"/>
      <c r="AB7" s="7"/>
      <c r="AC7" s="7"/>
      <c r="AD7" s="7"/>
      <c r="AE7" s="7"/>
      <c r="AF7" s="7"/>
      <c r="AG7" s="7"/>
      <c r="AH7" s="7"/>
    </row>
    <row r="8" spans="1:34" x14ac:dyDescent="0.25">
      <c r="A8" s="73" t="s">
        <v>119</v>
      </c>
      <c r="B8" s="73"/>
      <c r="C8" s="73"/>
      <c r="D8" s="73"/>
      <c r="E8" s="73"/>
      <c r="F8" s="73"/>
      <c r="G8" s="73"/>
      <c r="H8" s="73"/>
      <c r="I8" s="73"/>
      <c r="J8" s="73"/>
      <c r="K8" s="73"/>
      <c r="L8" s="73"/>
      <c r="M8" s="73"/>
      <c r="N8" s="73"/>
      <c r="O8" s="73"/>
      <c r="P8" s="73"/>
      <c r="Q8" s="7"/>
      <c r="R8" s="7"/>
      <c r="S8" s="7"/>
      <c r="T8" s="7"/>
      <c r="U8" s="7"/>
      <c r="V8" s="7"/>
      <c r="W8" s="7"/>
      <c r="X8" s="7"/>
      <c r="Y8" s="7"/>
      <c r="Z8" s="7"/>
      <c r="AA8" s="7"/>
      <c r="AB8" s="7"/>
      <c r="AC8" s="7"/>
      <c r="AD8" s="7"/>
      <c r="AE8" s="7"/>
      <c r="AF8" s="7"/>
      <c r="AG8" s="7"/>
      <c r="AH8" s="7"/>
    </row>
    <row r="9" spans="1:34" x14ac:dyDescent="0.25">
      <c r="A9" s="73"/>
      <c r="B9" s="73"/>
      <c r="C9" s="73"/>
      <c r="D9" s="73"/>
      <c r="E9" s="73"/>
      <c r="F9" s="73"/>
      <c r="G9" s="73"/>
      <c r="H9" s="73"/>
      <c r="I9" s="73"/>
      <c r="J9" s="73"/>
      <c r="K9" s="73"/>
      <c r="L9" s="73"/>
      <c r="M9" s="73"/>
      <c r="N9" s="73"/>
      <c r="O9" s="73"/>
      <c r="P9" s="73"/>
      <c r="Q9" s="7"/>
      <c r="R9" s="7"/>
      <c r="S9" s="7"/>
      <c r="T9" s="7"/>
      <c r="U9" s="7"/>
      <c r="V9" s="7"/>
      <c r="W9" s="7"/>
      <c r="X9" s="7"/>
      <c r="Y9" s="7"/>
      <c r="Z9" s="7"/>
      <c r="AA9" s="7"/>
      <c r="AB9" s="7"/>
      <c r="AC9" s="7"/>
      <c r="AD9" s="7"/>
      <c r="AE9" s="7"/>
      <c r="AF9" s="7"/>
      <c r="AG9" s="7"/>
      <c r="AH9" s="7"/>
    </row>
    <row r="10" spans="1:34" x14ac:dyDescent="0.25">
      <c r="A10" s="73"/>
      <c r="B10" s="73"/>
      <c r="C10" s="73"/>
      <c r="D10" s="73"/>
      <c r="E10" s="73"/>
      <c r="F10" s="73"/>
      <c r="G10" s="73"/>
      <c r="H10" s="73"/>
      <c r="I10" s="73"/>
      <c r="J10" s="73"/>
      <c r="K10" s="73"/>
      <c r="L10" s="73"/>
      <c r="M10" s="73"/>
      <c r="N10" s="73"/>
      <c r="O10" s="73"/>
      <c r="P10" s="73"/>
      <c r="Q10" s="7"/>
      <c r="R10" s="7"/>
      <c r="S10" s="7"/>
      <c r="T10" s="7"/>
      <c r="U10" s="7"/>
      <c r="V10" s="7"/>
      <c r="W10" s="7"/>
      <c r="X10" s="7"/>
      <c r="Y10" s="7"/>
      <c r="Z10" s="7"/>
      <c r="AA10" s="7"/>
      <c r="AB10" s="7"/>
      <c r="AC10" s="7"/>
      <c r="AD10" s="7"/>
      <c r="AE10" s="7"/>
      <c r="AF10" s="7"/>
      <c r="AG10" s="7"/>
      <c r="AH10" s="7"/>
    </row>
    <row r="11" spans="1:34" x14ac:dyDescent="0.25">
      <c r="A11" s="73"/>
      <c r="B11" s="73"/>
      <c r="C11" s="73"/>
      <c r="D11" s="73"/>
      <c r="E11" s="73"/>
      <c r="F11" s="73"/>
      <c r="G11" s="73"/>
      <c r="H11" s="73"/>
      <c r="I11" s="73"/>
      <c r="J11" s="73"/>
      <c r="K11" s="73"/>
      <c r="L11" s="73"/>
      <c r="M11" s="73"/>
      <c r="N11" s="73"/>
      <c r="O11" s="73"/>
      <c r="P11" s="73"/>
      <c r="Q11" s="7"/>
      <c r="R11" s="7"/>
      <c r="S11" s="7"/>
      <c r="T11" s="7"/>
      <c r="U11" s="7"/>
      <c r="V11" s="7"/>
      <c r="W11" s="7"/>
      <c r="X11" s="7"/>
      <c r="Y11" s="7"/>
      <c r="Z11" s="7"/>
      <c r="AA11" s="7"/>
      <c r="AB11" s="7"/>
      <c r="AC11" s="7"/>
      <c r="AD11" s="7"/>
      <c r="AE11" s="7"/>
      <c r="AF11" s="7"/>
      <c r="AG11" s="7"/>
      <c r="AH11" s="7"/>
    </row>
    <row r="12" spans="1:34" x14ac:dyDescent="0.25">
      <c r="A12" s="73"/>
      <c r="B12" s="73"/>
      <c r="C12" s="73"/>
      <c r="D12" s="73"/>
      <c r="E12" s="73"/>
      <c r="F12" s="73"/>
      <c r="G12" s="73"/>
      <c r="H12" s="73"/>
      <c r="I12" s="73"/>
      <c r="J12" s="73"/>
      <c r="K12" s="73"/>
      <c r="L12" s="73"/>
      <c r="M12" s="73"/>
      <c r="N12" s="73"/>
      <c r="O12" s="73"/>
      <c r="P12" s="73"/>
      <c r="Q12" s="7"/>
      <c r="R12" s="7"/>
      <c r="S12" s="7"/>
      <c r="T12" s="7"/>
      <c r="U12" s="7"/>
      <c r="V12" s="7"/>
      <c r="W12" s="7"/>
      <c r="X12" s="7"/>
      <c r="Y12" s="7"/>
      <c r="Z12" s="7"/>
      <c r="AA12" s="7"/>
      <c r="AB12" s="7"/>
      <c r="AC12" s="7"/>
      <c r="AD12" s="7"/>
      <c r="AE12" s="7"/>
      <c r="AF12" s="7"/>
      <c r="AG12" s="7"/>
      <c r="AH12" s="7"/>
    </row>
    <row r="13" spans="1:34" x14ac:dyDescent="0.25">
      <c r="A13" s="73"/>
      <c r="B13" s="73"/>
      <c r="C13" s="73"/>
      <c r="D13" s="73"/>
      <c r="E13" s="73"/>
      <c r="F13" s="73"/>
      <c r="G13" s="73"/>
      <c r="H13" s="73"/>
      <c r="I13" s="73"/>
      <c r="J13" s="73"/>
      <c r="K13" s="73"/>
      <c r="L13" s="73"/>
      <c r="M13" s="73"/>
      <c r="N13" s="73"/>
      <c r="O13" s="73"/>
      <c r="P13" s="73"/>
      <c r="Q13" s="7"/>
      <c r="R13" s="7"/>
      <c r="S13" s="7"/>
      <c r="T13" s="7"/>
      <c r="U13" s="7"/>
      <c r="V13" s="7"/>
      <c r="W13" s="7"/>
      <c r="X13" s="7"/>
      <c r="Y13" s="7"/>
      <c r="Z13" s="7"/>
      <c r="AA13" s="7"/>
      <c r="AB13" s="7"/>
      <c r="AC13" s="7"/>
      <c r="AD13" s="7"/>
      <c r="AE13" s="7"/>
      <c r="AF13" s="7"/>
      <c r="AG13" s="7"/>
      <c r="AH13" s="7"/>
    </row>
    <row r="14" spans="1:34" x14ac:dyDescent="0.25">
      <c r="A14" s="73"/>
      <c r="B14" s="73"/>
      <c r="C14" s="73"/>
      <c r="D14" s="73"/>
      <c r="E14" s="73"/>
      <c r="F14" s="73"/>
      <c r="G14" s="73"/>
      <c r="H14" s="73"/>
      <c r="I14" s="73"/>
      <c r="J14" s="73"/>
      <c r="K14" s="73"/>
      <c r="L14" s="73"/>
      <c r="M14" s="73"/>
      <c r="N14" s="73"/>
      <c r="O14" s="73"/>
      <c r="P14" s="73"/>
      <c r="Q14" s="7"/>
      <c r="R14" s="7"/>
      <c r="S14" s="7"/>
      <c r="T14" s="7"/>
      <c r="U14" s="7"/>
      <c r="V14" s="7"/>
      <c r="W14" s="7"/>
      <c r="X14" s="7"/>
      <c r="Y14" s="7"/>
      <c r="Z14" s="7"/>
      <c r="AA14" s="7"/>
      <c r="AB14" s="7"/>
      <c r="AC14" s="7"/>
      <c r="AD14" s="7"/>
      <c r="AE14" s="7"/>
      <c r="AF14" s="7"/>
      <c r="AG14" s="7"/>
      <c r="AH14" s="7"/>
    </row>
    <row r="15" spans="1:34" ht="15" customHeight="1" x14ac:dyDescent="0.25">
      <c r="A15" s="73"/>
      <c r="B15" s="73"/>
      <c r="C15" s="73"/>
      <c r="D15" s="73"/>
      <c r="E15" s="73"/>
      <c r="F15" s="73"/>
      <c r="G15" s="73"/>
      <c r="H15" s="73"/>
      <c r="I15" s="73"/>
      <c r="J15" s="73"/>
      <c r="K15" s="73"/>
      <c r="L15" s="73"/>
      <c r="M15" s="73"/>
      <c r="N15" s="73"/>
      <c r="O15" s="73"/>
      <c r="P15" s="73"/>
      <c r="Q15" s="7"/>
      <c r="R15" s="7"/>
      <c r="S15" s="7"/>
      <c r="T15" s="7"/>
      <c r="U15" s="7"/>
      <c r="V15" s="7"/>
      <c r="W15" s="7"/>
      <c r="X15" s="7"/>
      <c r="Y15" s="7"/>
      <c r="Z15" s="7"/>
      <c r="AA15" s="7"/>
      <c r="AB15" s="7"/>
      <c r="AC15" s="7"/>
      <c r="AD15" s="7"/>
      <c r="AE15" s="7"/>
      <c r="AF15" s="7"/>
      <c r="AG15" s="7"/>
      <c r="AH15" s="7"/>
    </row>
    <row r="16" spans="1:34" ht="15" customHeight="1" x14ac:dyDescent="0.25">
      <c r="A16" s="73"/>
      <c r="B16" s="73"/>
      <c r="C16" s="73"/>
      <c r="D16" s="73"/>
      <c r="E16" s="73"/>
      <c r="F16" s="73"/>
      <c r="G16" s="73"/>
      <c r="H16" s="73"/>
      <c r="I16" s="73"/>
      <c r="J16" s="73"/>
      <c r="K16" s="73"/>
      <c r="L16" s="73"/>
      <c r="M16" s="73"/>
      <c r="N16" s="73"/>
      <c r="O16" s="73"/>
      <c r="P16" s="73"/>
      <c r="Q16" s="7"/>
      <c r="R16" s="7"/>
      <c r="S16" s="7"/>
      <c r="T16" s="7"/>
      <c r="U16" s="7"/>
      <c r="V16" s="7"/>
      <c r="W16" s="7"/>
      <c r="X16" s="7"/>
      <c r="Y16" s="7"/>
      <c r="Z16" s="7"/>
      <c r="AA16" s="7"/>
      <c r="AB16" s="7"/>
      <c r="AC16" s="7"/>
      <c r="AD16" s="7"/>
      <c r="AE16" s="7"/>
      <c r="AF16" s="7"/>
      <c r="AG16" s="7"/>
      <c r="AH16" s="7"/>
    </row>
    <row r="17" spans="1:34" ht="15" customHeight="1" x14ac:dyDescent="0.25">
      <c r="A17" s="73"/>
      <c r="B17" s="73"/>
      <c r="C17" s="73"/>
      <c r="D17" s="73"/>
      <c r="E17" s="73"/>
      <c r="F17" s="73"/>
      <c r="G17" s="73"/>
      <c r="H17" s="73"/>
      <c r="I17" s="73"/>
      <c r="J17" s="73"/>
      <c r="K17" s="73"/>
      <c r="L17" s="73"/>
      <c r="M17" s="73"/>
      <c r="N17" s="73"/>
      <c r="O17" s="73"/>
      <c r="P17" s="73"/>
      <c r="Q17" s="7"/>
      <c r="R17" s="7"/>
      <c r="S17" s="7"/>
      <c r="T17" s="7"/>
      <c r="U17" s="7"/>
      <c r="V17" s="7"/>
      <c r="W17" s="7"/>
      <c r="X17" s="7"/>
      <c r="Y17" s="7"/>
      <c r="Z17" s="7"/>
      <c r="AA17" s="7"/>
      <c r="AB17" s="7"/>
      <c r="AC17" s="7"/>
      <c r="AD17" s="7"/>
      <c r="AE17" s="7"/>
      <c r="AF17" s="7"/>
      <c r="AG17" s="7"/>
      <c r="AH17" s="7"/>
    </row>
    <row r="18" spans="1:34" ht="103.5" customHeight="1" x14ac:dyDescent="0.25">
      <c r="A18" s="73"/>
      <c r="B18" s="73"/>
      <c r="C18" s="73"/>
      <c r="D18" s="73"/>
      <c r="E18" s="73"/>
      <c r="F18" s="73"/>
      <c r="G18" s="73"/>
      <c r="H18" s="73"/>
      <c r="I18" s="73"/>
      <c r="J18" s="73"/>
      <c r="K18" s="73"/>
      <c r="L18" s="73"/>
      <c r="M18" s="73"/>
      <c r="N18" s="73"/>
      <c r="O18" s="73"/>
      <c r="P18" s="73"/>
      <c r="Q18" s="7"/>
      <c r="R18" s="7"/>
      <c r="S18" s="7"/>
      <c r="T18" s="7"/>
      <c r="U18" s="7"/>
      <c r="V18" s="7"/>
      <c r="W18" s="7"/>
      <c r="X18" s="7"/>
      <c r="Y18" s="7"/>
      <c r="Z18" s="7"/>
      <c r="AA18" s="7"/>
      <c r="AB18" s="7"/>
      <c r="AC18" s="7"/>
      <c r="AD18" s="7"/>
      <c r="AE18" s="7"/>
      <c r="AF18" s="7"/>
      <c r="AG18" s="7"/>
      <c r="AH18" s="7"/>
    </row>
    <row r="19" spans="1:34" x14ac:dyDescent="0.25">
      <c r="A19" s="85" t="s">
        <v>89</v>
      </c>
      <c r="B19" s="85"/>
      <c r="C19" s="85"/>
      <c r="D19" s="85"/>
      <c r="E19" s="85"/>
      <c r="F19" s="85"/>
      <c r="G19" s="85"/>
      <c r="H19" s="85"/>
      <c r="I19" s="85"/>
      <c r="J19" s="85"/>
      <c r="K19" s="85"/>
      <c r="L19" s="85"/>
      <c r="M19" s="85"/>
      <c r="N19" s="85"/>
      <c r="O19" s="85"/>
      <c r="P19" s="85"/>
      <c r="Q19" s="7"/>
      <c r="R19" s="7"/>
      <c r="S19" s="7"/>
      <c r="T19" s="7"/>
      <c r="U19" s="7"/>
      <c r="V19" s="7"/>
      <c r="W19" s="7"/>
      <c r="X19" s="7"/>
      <c r="Y19" s="7"/>
      <c r="Z19" s="7"/>
      <c r="AA19" s="7"/>
      <c r="AB19" s="7"/>
      <c r="AC19" s="7"/>
      <c r="AD19" s="7"/>
      <c r="AE19" s="7"/>
      <c r="AF19" s="7"/>
      <c r="AG19" s="7"/>
      <c r="AH19" s="7"/>
    </row>
    <row r="20" spans="1:34" x14ac:dyDescent="0.25">
      <c r="A20" s="85"/>
      <c r="B20" s="85"/>
      <c r="C20" s="85"/>
      <c r="D20" s="85"/>
      <c r="E20" s="85"/>
      <c r="F20" s="85"/>
      <c r="G20" s="85"/>
      <c r="H20" s="85"/>
      <c r="I20" s="85"/>
      <c r="J20" s="85"/>
      <c r="K20" s="85"/>
      <c r="L20" s="85"/>
      <c r="M20" s="85"/>
      <c r="N20" s="85"/>
      <c r="O20" s="85"/>
      <c r="P20" s="85"/>
      <c r="Q20" s="7"/>
      <c r="R20" s="7"/>
      <c r="S20" s="7"/>
      <c r="T20" s="7"/>
      <c r="U20" s="7"/>
      <c r="V20" s="7"/>
      <c r="W20" s="7"/>
      <c r="X20" s="7"/>
      <c r="Y20" s="7"/>
      <c r="Z20" s="7"/>
      <c r="AA20" s="7"/>
      <c r="AB20" s="7"/>
      <c r="AC20" s="7"/>
      <c r="AD20" s="7"/>
      <c r="AE20" s="7"/>
      <c r="AF20" s="7"/>
      <c r="AG20" s="7"/>
      <c r="AH20" s="7"/>
    </row>
    <row r="21" spans="1:34" ht="37.5" customHeight="1" x14ac:dyDescent="0.25">
      <c r="A21" s="71" t="s">
        <v>98</v>
      </c>
      <c r="B21" s="71"/>
      <c r="C21" s="71"/>
      <c r="D21" s="71"/>
      <c r="E21" s="71"/>
      <c r="F21" s="71"/>
      <c r="G21" s="71"/>
      <c r="H21" s="71"/>
      <c r="I21" s="71"/>
      <c r="J21" s="71"/>
      <c r="K21" s="71"/>
      <c r="L21" s="71"/>
      <c r="M21" s="71"/>
      <c r="N21" s="71"/>
      <c r="O21" s="71"/>
      <c r="P21" s="71"/>
      <c r="Q21" s="7"/>
      <c r="R21" s="7"/>
      <c r="S21" s="7"/>
      <c r="T21" s="7"/>
      <c r="U21" s="7"/>
      <c r="V21" s="7"/>
      <c r="W21" s="7"/>
      <c r="X21" s="7"/>
      <c r="Y21" s="7"/>
      <c r="Z21" s="7"/>
      <c r="AA21" s="7"/>
      <c r="AB21" s="7"/>
      <c r="AC21" s="7"/>
      <c r="AD21" s="7"/>
      <c r="AE21" s="7"/>
      <c r="AF21" s="7"/>
      <c r="AG21" s="7"/>
      <c r="AH21" s="7"/>
    </row>
    <row r="22" spans="1:34" x14ac:dyDescent="0.25">
      <c r="A22" s="71" t="s">
        <v>83</v>
      </c>
      <c r="B22" s="81"/>
      <c r="C22" s="81"/>
      <c r="D22" s="81"/>
      <c r="E22" s="81"/>
      <c r="F22" s="81"/>
      <c r="G22" s="81"/>
      <c r="H22" s="81"/>
      <c r="I22" s="81"/>
      <c r="J22" s="81"/>
      <c r="K22" s="81"/>
      <c r="L22" s="81"/>
      <c r="M22" s="81"/>
      <c r="N22" s="81"/>
      <c r="O22" s="81"/>
      <c r="P22" s="81"/>
      <c r="Q22" s="7"/>
      <c r="R22" s="7"/>
      <c r="S22" s="7"/>
      <c r="T22" s="7"/>
      <c r="U22" s="7"/>
      <c r="V22" s="7"/>
      <c r="W22" s="7"/>
      <c r="X22" s="7"/>
      <c r="Y22" s="7"/>
      <c r="Z22" s="7"/>
      <c r="AA22" s="7"/>
      <c r="AB22" s="7"/>
      <c r="AC22" s="7"/>
      <c r="AD22" s="7"/>
      <c r="AE22" s="7"/>
      <c r="AF22" s="7"/>
      <c r="AG22" s="7"/>
      <c r="AH22" s="7"/>
    </row>
    <row r="23" spans="1:34" ht="15" customHeight="1" x14ac:dyDescent="0.25">
      <c r="B23" s="77" t="s">
        <v>84</v>
      </c>
      <c r="C23" s="77"/>
      <c r="D23" s="77"/>
      <c r="E23" s="77"/>
      <c r="F23" s="77"/>
      <c r="G23" s="77"/>
      <c r="H23" s="77"/>
      <c r="I23" s="77"/>
      <c r="J23" s="77"/>
      <c r="K23" s="77"/>
      <c r="L23" s="77"/>
      <c r="M23" s="77"/>
      <c r="N23" s="77"/>
      <c r="O23" s="77"/>
      <c r="P23" s="77"/>
      <c r="Q23" s="7"/>
      <c r="R23" s="7"/>
      <c r="S23" s="7"/>
      <c r="T23" s="7"/>
      <c r="U23" s="7"/>
      <c r="V23" s="7"/>
      <c r="W23" s="7"/>
      <c r="X23" s="7"/>
      <c r="Y23" s="7"/>
      <c r="Z23" s="7"/>
      <c r="AA23" s="7"/>
      <c r="AB23" s="7"/>
      <c r="AC23" s="7"/>
      <c r="AD23" s="7"/>
      <c r="AE23" s="7"/>
      <c r="AF23" s="7"/>
      <c r="AG23" s="7"/>
      <c r="AH23" s="7"/>
    </row>
    <row r="24" spans="1:34" x14ac:dyDescent="0.25">
      <c r="B24" s="77" t="s">
        <v>85</v>
      </c>
      <c r="C24" s="78"/>
      <c r="D24" s="78"/>
      <c r="E24" s="78"/>
      <c r="F24" s="78"/>
      <c r="G24" s="78"/>
      <c r="H24" s="78"/>
      <c r="I24" s="78"/>
      <c r="J24" s="78"/>
      <c r="K24" s="78"/>
      <c r="L24" s="78"/>
      <c r="M24" s="78"/>
      <c r="N24" s="78"/>
      <c r="O24" s="78"/>
      <c r="P24" s="78"/>
      <c r="Q24" s="7"/>
      <c r="R24" s="7"/>
      <c r="S24" s="7"/>
      <c r="T24" s="7"/>
      <c r="U24" s="7"/>
      <c r="V24" s="7"/>
      <c r="W24" s="7"/>
      <c r="X24" s="7"/>
      <c r="Y24" s="7"/>
      <c r="Z24" s="7"/>
      <c r="AA24" s="7"/>
      <c r="AB24" s="7"/>
      <c r="AC24" s="7"/>
      <c r="AD24" s="7"/>
      <c r="AE24" s="7"/>
      <c r="AF24" s="7"/>
      <c r="AG24" s="7"/>
      <c r="AH24" s="7"/>
    </row>
    <row r="25" spans="1:34" x14ac:dyDescent="0.25">
      <c r="B25" s="77" t="s">
        <v>93</v>
      </c>
      <c r="C25" s="78"/>
      <c r="D25" s="78"/>
      <c r="E25" s="78"/>
      <c r="F25" s="78"/>
      <c r="G25" s="78"/>
      <c r="H25" s="78"/>
      <c r="I25" s="78"/>
      <c r="J25" s="78"/>
      <c r="K25" s="78"/>
      <c r="L25" s="78"/>
      <c r="M25" s="78"/>
      <c r="N25" s="78"/>
      <c r="O25" s="78"/>
      <c r="P25" s="78"/>
      <c r="Q25" s="7"/>
      <c r="R25" s="7"/>
      <c r="S25" s="7"/>
      <c r="T25" s="7"/>
      <c r="U25" s="7"/>
      <c r="V25" s="7"/>
      <c r="W25" s="7"/>
      <c r="X25" s="7"/>
      <c r="Y25" s="7"/>
      <c r="Z25" s="7"/>
      <c r="AA25" s="7"/>
      <c r="AB25" s="7"/>
      <c r="AC25" s="7"/>
      <c r="AD25" s="7"/>
      <c r="AE25" s="7"/>
      <c r="AF25" s="7"/>
      <c r="AG25" s="7"/>
      <c r="AH25" s="7"/>
    </row>
    <row r="26" spans="1:34" x14ac:dyDescent="0.25">
      <c r="B26" s="77" t="s">
        <v>86</v>
      </c>
      <c r="C26" s="78"/>
      <c r="D26" s="78"/>
      <c r="E26" s="78"/>
      <c r="F26" s="78"/>
      <c r="G26" s="78"/>
      <c r="H26" s="78"/>
      <c r="I26" s="78"/>
      <c r="J26" s="78"/>
      <c r="K26" s="78"/>
      <c r="L26" s="78"/>
      <c r="M26" s="78"/>
      <c r="N26" s="78"/>
      <c r="O26" s="78"/>
      <c r="P26" s="78"/>
      <c r="Q26" s="7"/>
      <c r="R26" s="7"/>
      <c r="S26" s="7"/>
      <c r="T26" s="7"/>
      <c r="U26" s="7"/>
      <c r="V26" s="7"/>
      <c r="W26" s="7"/>
      <c r="X26" s="7"/>
      <c r="Y26" s="7"/>
      <c r="Z26" s="7"/>
      <c r="AA26" s="7"/>
      <c r="AB26" s="7"/>
      <c r="AC26" s="7"/>
      <c r="AD26" s="7"/>
      <c r="AE26" s="7"/>
      <c r="AF26" s="7"/>
      <c r="AG26" s="7"/>
      <c r="AH26" s="7"/>
    </row>
    <row r="27" spans="1:34" x14ac:dyDescent="0.25">
      <c r="B27" s="77" t="s">
        <v>94</v>
      </c>
      <c r="C27" s="78"/>
      <c r="D27" s="78"/>
      <c r="E27" s="78"/>
      <c r="F27" s="78"/>
      <c r="G27" s="78"/>
      <c r="H27" s="78"/>
      <c r="I27" s="78"/>
      <c r="J27" s="78"/>
      <c r="K27" s="78"/>
      <c r="L27" s="78"/>
      <c r="M27" s="78"/>
      <c r="N27" s="78"/>
      <c r="O27" s="78"/>
      <c r="P27" s="78"/>
      <c r="Q27" s="7"/>
      <c r="R27" s="7"/>
      <c r="S27" s="7"/>
      <c r="T27" s="7"/>
      <c r="U27" s="7"/>
      <c r="V27" s="7"/>
      <c r="W27" s="7"/>
      <c r="X27" s="7"/>
      <c r="Y27" s="7"/>
      <c r="Z27" s="7"/>
      <c r="AA27" s="7"/>
      <c r="AB27" s="7"/>
      <c r="AC27" s="7"/>
      <c r="AD27" s="7"/>
      <c r="AE27" s="7"/>
      <c r="AF27" s="7"/>
      <c r="AG27" s="7"/>
      <c r="AH27" s="7"/>
    </row>
    <row r="28" spans="1:34" x14ac:dyDescent="0.25">
      <c r="B28" s="77" t="s">
        <v>87</v>
      </c>
      <c r="C28" s="78"/>
      <c r="D28" s="78"/>
      <c r="E28" s="78"/>
      <c r="F28" s="78"/>
      <c r="G28" s="78"/>
      <c r="H28" s="78"/>
      <c r="I28" s="78"/>
      <c r="J28" s="78"/>
      <c r="K28" s="78"/>
      <c r="L28" s="78"/>
      <c r="M28" s="78"/>
      <c r="N28" s="78"/>
      <c r="O28" s="78"/>
      <c r="P28" s="78"/>
      <c r="Q28" s="7"/>
      <c r="R28" s="7"/>
      <c r="S28" s="7"/>
      <c r="T28" s="7"/>
      <c r="U28" s="7"/>
      <c r="V28" s="7"/>
      <c r="W28" s="7"/>
      <c r="X28" s="7"/>
      <c r="Y28" s="7"/>
      <c r="Z28" s="7"/>
      <c r="AA28" s="7"/>
      <c r="AB28" s="7"/>
      <c r="AC28" s="7"/>
      <c r="AD28" s="7"/>
      <c r="AE28" s="7"/>
      <c r="AF28" s="7"/>
      <c r="AG28" s="7"/>
      <c r="AH28" s="7"/>
    </row>
    <row r="29" spans="1:34" x14ac:dyDescent="0.25">
      <c r="B29" s="77" t="s">
        <v>114</v>
      </c>
      <c r="C29" s="78"/>
      <c r="D29" s="78"/>
      <c r="E29" s="78"/>
      <c r="F29" s="78"/>
      <c r="G29" s="78"/>
      <c r="H29" s="78"/>
      <c r="I29" s="78"/>
      <c r="J29" s="78"/>
      <c r="K29" s="78"/>
      <c r="L29" s="78"/>
      <c r="M29" s="78"/>
      <c r="N29" s="78"/>
      <c r="O29" s="78"/>
      <c r="P29" s="78"/>
      <c r="Q29" s="7"/>
      <c r="R29" s="7"/>
      <c r="S29" s="7"/>
      <c r="T29" s="7"/>
      <c r="U29" s="7"/>
      <c r="V29" s="7"/>
      <c r="W29" s="7"/>
      <c r="X29" s="7"/>
      <c r="Y29" s="7"/>
      <c r="Z29" s="7"/>
      <c r="AA29" s="7"/>
      <c r="AB29" s="7"/>
      <c r="AC29" s="7"/>
      <c r="AD29" s="7"/>
      <c r="AE29" s="7"/>
      <c r="AF29" s="7"/>
      <c r="AG29" s="7"/>
      <c r="AH29" s="7"/>
    </row>
    <row r="30" spans="1:34" ht="30.75" customHeight="1" x14ac:dyDescent="0.25">
      <c r="B30" s="74" t="s">
        <v>115</v>
      </c>
      <c r="C30" s="76"/>
      <c r="D30" s="76"/>
      <c r="E30" s="76"/>
      <c r="F30" s="76"/>
      <c r="G30" s="76"/>
      <c r="H30" s="76"/>
      <c r="I30" s="76"/>
      <c r="J30" s="76"/>
      <c r="K30" s="76"/>
      <c r="L30" s="76"/>
      <c r="M30" s="76"/>
      <c r="N30" s="76"/>
      <c r="O30" s="76"/>
      <c r="P30" s="76"/>
      <c r="Q30" s="7"/>
      <c r="R30" s="7"/>
      <c r="S30" s="7"/>
      <c r="T30" s="7"/>
      <c r="U30" s="7"/>
      <c r="V30" s="7"/>
      <c r="W30" s="7"/>
      <c r="X30" s="7"/>
      <c r="Y30" s="7"/>
      <c r="Z30" s="7"/>
      <c r="AA30" s="7"/>
      <c r="AB30" s="7"/>
      <c r="AC30" s="7"/>
      <c r="AD30" s="7"/>
      <c r="AE30" s="7"/>
      <c r="AF30" s="7"/>
      <c r="AG30" s="7"/>
      <c r="AH30" s="7"/>
    </row>
    <row r="31" spans="1:34" ht="20.25" customHeight="1" x14ac:dyDescent="0.25">
      <c r="B31" s="79" t="s">
        <v>88</v>
      </c>
      <c r="C31" s="79"/>
      <c r="D31" s="79"/>
      <c r="E31" s="79"/>
      <c r="F31" s="79"/>
      <c r="G31" s="79"/>
      <c r="H31" s="79"/>
      <c r="I31" s="79"/>
      <c r="J31" s="79"/>
      <c r="K31" s="79"/>
      <c r="L31" s="79"/>
      <c r="M31" s="79"/>
      <c r="N31" s="79"/>
      <c r="O31" s="79"/>
      <c r="P31" s="79"/>
      <c r="Q31" s="7"/>
      <c r="R31" s="7"/>
      <c r="S31" s="7"/>
      <c r="T31" s="7"/>
      <c r="U31" s="7"/>
      <c r="V31" s="7"/>
      <c r="W31" s="7"/>
      <c r="X31" s="7"/>
      <c r="Y31" s="7"/>
      <c r="Z31" s="7"/>
      <c r="AA31" s="7"/>
      <c r="AB31" s="7"/>
      <c r="AC31" s="7"/>
      <c r="AD31" s="7"/>
      <c r="AE31" s="7"/>
      <c r="AF31" s="7"/>
      <c r="AG31" s="7"/>
      <c r="AH31" s="7"/>
    </row>
    <row r="32" spans="1:34" ht="37.5" customHeight="1" x14ac:dyDescent="0.25">
      <c r="A32" s="80" t="s">
        <v>92</v>
      </c>
      <c r="B32" s="70"/>
      <c r="C32" s="70"/>
      <c r="D32" s="70"/>
      <c r="E32" s="70"/>
      <c r="F32" s="70"/>
      <c r="G32" s="70"/>
      <c r="H32" s="70"/>
      <c r="I32" s="70"/>
      <c r="J32" s="70"/>
      <c r="K32" s="70"/>
      <c r="L32" s="70"/>
      <c r="M32" s="70"/>
      <c r="N32" s="70"/>
      <c r="O32" s="70"/>
      <c r="P32" s="70"/>
      <c r="Q32" s="7"/>
      <c r="R32" s="7"/>
      <c r="S32" s="7"/>
      <c r="T32" s="7"/>
      <c r="U32" s="7"/>
      <c r="V32" s="7"/>
      <c r="W32" s="7"/>
      <c r="X32" s="7"/>
      <c r="Y32" s="7"/>
      <c r="Z32" s="7"/>
      <c r="AA32" s="7"/>
      <c r="AB32" s="7"/>
      <c r="AC32" s="7"/>
      <c r="AD32" s="7"/>
      <c r="AE32" s="7"/>
      <c r="AF32" s="7"/>
      <c r="AG32" s="7"/>
      <c r="AH32" s="7"/>
    </row>
    <row r="33" spans="1:34" ht="28.5" customHeight="1" x14ac:dyDescent="0.25">
      <c r="A33" s="71" t="s">
        <v>91</v>
      </c>
      <c r="B33" s="81"/>
      <c r="C33" s="81"/>
      <c r="D33" s="81"/>
      <c r="E33" s="81"/>
      <c r="F33" s="81"/>
      <c r="G33" s="81"/>
      <c r="H33" s="81"/>
      <c r="I33" s="81"/>
      <c r="J33" s="81"/>
      <c r="K33" s="81"/>
      <c r="L33" s="81"/>
      <c r="M33" s="81"/>
      <c r="N33" s="81"/>
      <c r="O33" s="81"/>
      <c r="P33" s="81"/>
      <c r="Q33" s="7"/>
      <c r="R33" s="7"/>
      <c r="S33" s="7"/>
      <c r="T33" s="7"/>
      <c r="U33" s="7"/>
      <c r="V33" s="7"/>
      <c r="W33" s="7"/>
      <c r="X33" s="7"/>
      <c r="Y33" s="7"/>
      <c r="Z33" s="7"/>
      <c r="AA33" s="7"/>
      <c r="AB33" s="7"/>
      <c r="AC33" s="7"/>
      <c r="AD33" s="7"/>
      <c r="AE33" s="7"/>
      <c r="AF33" s="7"/>
      <c r="AG33" s="7"/>
      <c r="AH33" s="7"/>
    </row>
    <row r="34" spans="1:34" x14ac:dyDescent="0.25">
      <c r="A34" s="23"/>
      <c r="B34" s="23"/>
      <c r="C34" s="23"/>
      <c r="D34" s="23"/>
      <c r="E34" s="23"/>
      <c r="F34" s="23"/>
      <c r="G34" s="23"/>
      <c r="H34" s="23"/>
      <c r="I34" s="23"/>
      <c r="J34" s="23"/>
      <c r="K34" s="23"/>
      <c r="L34" s="23"/>
      <c r="M34" s="23"/>
      <c r="N34" s="23"/>
      <c r="O34" s="23"/>
      <c r="P34" s="23"/>
      <c r="Q34" s="7"/>
      <c r="R34" s="7"/>
      <c r="S34" s="7"/>
      <c r="T34" s="7"/>
      <c r="U34" s="7"/>
      <c r="V34" s="7"/>
      <c r="W34" s="7"/>
      <c r="X34" s="7"/>
      <c r="Y34" s="7"/>
      <c r="Z34" s="7"/>
      <c r="AA34" s="7"/>
      <c r="AB34" s="7"/>
      <c r="AC34" s="7"/>
      <c r="AD34" s="7"/>
      <c r="AE34" s="7"/>
      <c r="AF34" s="7"/>
      <c r="AG34" s="7"/>
      <c r="AH34" s="7"/>
    </row>
    <row r="35" spans="1:34" x14ac:dyDescent="0.25">
      <c r="A35" s="83" t="s">
        <v>90</v>
      </c>
      <c r="B35" s="83"/>
      <c r="C35" s="83"/>
      <c r="D35" s="83"/>
      <c r="E35" s="83"/>
      <c r="F35" s="83"/>
      <c r="G35" s="83"/>
      <c r="H35" s="83"/>
      <c r="I35" s="83"/>
      <c r="J35" s="83"/>
      <c r="K35" s="83"/>
      <c r="L35" s="83"/>
      <c r="M35" s="83"/>
      <c r="N35" s="83"/>
      <c r="O35" s="83"/>
      <c r="P35" s="83"/>
      <c r="Q35" s="7"/>
      <c r="R35" s="8"/>
      <c r="S35" s="7"/>
      <c r="T35" s="7"/>
      <c r="U35" s="7"/>
      <c r="V35" s="7"/>
      <c r="W35" s="7"/>
      <c r="X35" s="7"/>
      <c r="Y35" s="7"/>
      <c r="Z35" s="7"/>
      <c r="AA35" s="7"/>
      <c r="AB35" s="7"/>
      <c r="AC35" s="7"/>
      <c r="AD35" s="7"/>
      <c r="AE35" s="7"/>
      <c r="AF35" s="7"/>
      <c r="AG35" s="7"/>
      <c r="AH35" s="7"/>
    </row>
    <row r="36" spans="1:34" x14ac:dyDescent="0.25">
      <c r="A36" s="83"/>
      <c r="B36" s="83"/>
      <c r="C36" s="83"/>
      <c r="D36" s="83"/>
      <c r="E36" s="83"/>
      <c r="F36" s="83"/>
      <c r="G36" s="83"/>
      <c r="H36" s="83"/>
      <c r="I36" s="83"/>
      <c r="J36" s="83"/>
      <c r="K36" s="83"/>
      <c r="L36" s="83"/>
      <c r="M36" s="83"/>
      <c r="N36" s="83"/>
      <c r="O36" s="83"/>
      <c r="P36" s="83"/>
      <c r="Q36" s="7"/>
      <c r="R36" s="7"/>
      <c r="S36" s="7"/>
      <c r="T36" s="7"/>
      <c r="U36" s="7"/>
      <c r="V36" s="7"/>
      <c r="W36" s="7"/>
      <c r="X36" s="7"/>
      <c r="Y36" s="7"/>
      <c r="Z36" s="7"/>
      <c r="AA36" s="7"/>
      <c r="AB36" s="7"/>
      <c r="AC36" s="7"/>
      <c r="AD36" s="7"/>
      <c r="AE36" s="7"/>
      <c r="AF36" s="7"/>
      <c r="AG36" s="7"/>
      <c r="AH36" s="7"/>
    </row>
    <row r="37" spans="1:34" ht="14.65" customHeight="1" x14ac:dyDescent="0.25">
      <c r="A37" s="73" t="s">
        <v>100</v>
      </c>
      <c r="B37" s="70"/>
      <c r="C37" s="70"/>
      <c r="D37" s="70"/>
      <c r="E37" s="70"/>
      <c r="F37" s="70"/>
      <c r="G37" s="70"/>
      <c r="H37" s="70"/>
      <c r="I37" s="70"/>
      <c r="J37" s="70"/>
      <c r="K37" s="70"/>
      <c r="L37" s="70"/>
      <c r="M37" s="70"/>
      <c r="N37" s="70"/>
      <c r="O37" s="70"/>
      <c r="P37" s="70"/>
      <c r="Q37" s="7"/>
      <c r="R37" s="7"/>
      <c r="S37" s="7"/>
      <c r="T37" s="7"/>
      <c r="U37" s="7"/>
      <c r="V37" s="7"/>
      <c r="W37" s="7"/>
      <c r="X37" s="7"/>
      <c r="Y37" s="7"/>
      <c r="Z37" s="7"/>
      <c r="AA37" s="7"/>
      <c r="AB37" s="7"/>
      <c r="AC37" s="7"/>
      <c r="AD37" s="7"/>
      <c r="AE37" s="7"/>
      <c r="AF37" s="7"/>
      <c r="AG37" s="7"/>
      <c r="AH37" s="7"/>
    </row>
    <row r="38" spans="1:34" x14ac:dyDescent="0.25">
      <c r="A38" s="70"/>
      <c r="B38" s="70"/>
      <c r="C38" s="70"/>
      <c r="D38" s="70"/>
      <c r="E38" s="70"/>
      <c r="F38" s="70"/>
      <c r="G38" s="70"/>
      <c r="H38" s="70"/>
      <c r="I38" s="70"/>
      <c r="J38" s="70"/>
      <c r="K38" s="70"/>
      <c r="L38" s="70"/>
      <c r="M38" s="70"/>
      <c r="N38" s="70"/>
      <c r="O38" s="70"/>
      <c r="P38" s="70"/>
      <c r="Q38" s="7"/>
      <c r="R38" s="7"/>
      <c r="S38" s="7"/>
      <c r="T38" s="7"/>
      <c r="U38" s="7"/>
      <c r="V38" s="7"/>
      <c r="W38" s="7"/>
      <c r="X38" s="7"/>
      <c r="Y38" s="7"/>
      <c r="Z38" s="7"/>
      <c r="AA38" s="7"/>
      <c r="AB38" s="7"/>
      <c r="AC38" s="7"/>
      <c r="AD38" s="7"/>
      <c r="AE38" s="7"/>
      <c r="AF38" s="7"/>
      <c r="AG38" s="7"/>
      <c r="AH38" s="7"/>
    </row>
    <row r="39" spans="1:34" x14ac:dyDescent="0.25">
      <c r="A39" s="70"/>
      <c r="B39" s="70"/>
      <c r="C39" s="70"/>
      <c r="D39" s="70"/>
      <c r="E39" s="70"/>
      <c r="F39" s="70"/>
      <c r="G39" s="70"/>
      <c r="H39" s="70"/>
      <c r="I39" s="70"/>
      <c r="J39" s="70"/>
      <c r="K39" s="70"/>
      <c r="L39" s="70"/>
      <c r="M39" s="70"/>
      <c r="N39" s="70"/>
      <c r="O39" s="70"/>
      <c r="P39" s="70"/>
      <c r="Q39" s="7"/>
      <c r="R39" s="7"/>
      <c r="S39" s="7"/>
      <c r="T39" s="7"/>
      <c r="U39" s="7"/>
      <c r="V39" s="7"/>
      <c r="W39" s="7"/>
      <c r="X39" s="7"/>
      <c r="Y39" s="7"/>
      <c r="Z39" s="7"/>
      <c r="AA39" s="7"/>
      <c r="AB39" s="7"/>
      <c r="AC39" s="7"/>
      <c r="AD39" s="7"/>
      <c r="AE39" s="7"/>
      <c r="AF39" s="7"/>
      <c r="AG39" s="7"/>
      <c r="AH39" s="7"/>
    </row>
    <row r="40" spans="1:34" ht="10.5" customHeight="1" x14ac:dyDescent="0.25">
      <c r="A40" s="70"/>
      <c r="B40" s="70"/>
      <c r="C40" s="70"/>
      <c r="D40" s="70"/>
      <c r="E40" s="70"/>
      <c r="F40" s="70"/>
      <c r="G40" s="70"/>
      <c r="H40" s="70"/>
      <c r="I40" s="70"/>
      <c r="J40" s="70"/>
      <c r="K40" s="70"/>
      <c r="L40" s="70"/>
      <c r="M40" s="70"/>
      <c r="N40" s="70"/>
      <c r="O40" s="70"/>
      <c r="P40" s="70"/>
      <c r="Q40" s="7"/>
      <c r="R40" s="7"/>
      <c r="S40" s="7"/>
      <c r="T40" s="7"/>
      <c r="U40" s="7"/>
      <c r="V40" s="7"/>
      <c r="W40" s="7"/>
      <c r="X40" s="7"/>
      <c r="Y40" s="7"/>
      <c r="Z40" s="7"/>
      <c r="AA40" s="7"/>
      <c r="AB40" s="7"/>
      <c r="AC40" s="7"/>
      <c r="AD40" s="7"/>
      <c r="AE40" s="7"/>
      <c r="AF40" s="7"/>
      <c r="AG40" s="7"/>
      <c r="AH40" s="7"/>
    </row>
    <row r="41" spans="1:34" ht="53.25" customHeight="1" x14ac:dyDescent="0.25">
      <c r="A41" s="70"/>
      <c r="B41" s="70"/>
      <c r="C41" s="70"/>
      <c r="D41" s="70"/>
      <c r="E41" s="70"/>
      <c r="F41" s="70"/>
      <c r="G41" s="70"/>
      <c r="H41" s="70"/>
      <c r="I41" s="70"/>
      <c r="J41" s="70"/>
      <c r="K41" s="70"/>
      <c r="L41" s="70"/>
      <c r="M41" s="70"/>
      <c r="N41" s="70"/>
      <c r="O41" s="70"/>
      <c r="P41" s="70"/>
      <c r="Q41" s="7"/>
      <c r="R41" s="7"/>
      <c r="S41" s="7"/>
      <c r="T41" s="7"/>
      <c r="U41" s="7"/>
      <c r="V41" s="7"/>
      <c r="W41" s="7"/>
      <c r="X41" s="7"/>
      <c r="Y41" s="7"/>
      <c r="Z41" s="7"/>
      <c r="AA41" s="7"/>
      <c r="AB41" s="7"/>
      <c r="AC41" s="7"/>
      <c r="AD41" s="7"/>
      <c r="AE41" s="7"/>
      <c r="AF41" s="7"/>
      <c r="AG41" s="7"/>
      <c r="AH41" s="7"/>
    </row>
    <row r="42" spans="1:34" ht="12.75" customHeight="1" x14ac:dyDescent="0.25">
      <c r="A42" s="9"/>
      <c r="B42" s="9"/>
      <c r="C42" s="9"/>
      <c r="D42" s="9"/>
      <c r="E42" s="9"/>
      <c r="F42" s="9"/>
      <c r="G42" s="9"/>
      <c r="H42" s="9"/>
      <c r="I42" s="9"/>
      <c r="J42" s="9"/>
      <c r="K42" s="9"/>
      <c r="L42" s="9"/>
      <c r="M42" s="9"/>
      <c r="N42" s="9"/>
      <c r="O42" s="9"/>
      <c r="P42" s="9"/>
      <c r="Q42" s="7"/>
      <c r="R42" s="7"/>
      <c r="S42" s="7"/>
      <c r="T42" s="7"/>
      <c r="U42" s="7"/>
      <c r="V42" s="7"/>
      <c r="W42" s="7"/>
      <c r="X42" s="7"/>
      <c r="Y42" s="7"/>
      <c r="Z42" s="7"/>
      <c r="AA42" s="7"/>
      <c r="AB42" s="7"/>
      <c r="AC42" s="7"/>
      <c r="AD42" s="7"/>
      <c r="AE42" s="7"/>
      <c r="AF42" s="7"/>
      <c r="AG42" s="7"/>
      <c r="AH42" s="7"/>
    </row>
    <row r="43" spans="1:34" ht="14.25" customHeight="1" x14ac:dyDescent="0.25">
      <c r="A43" s="71" t="s">
        <v>101</v>
      </c>
      <c r="B43" s="71"/>
      <c r="C43" s="71"/>
      <c r="D43" s="71"/>
      <c r="E43" s="71"/>
      <c r="F43" s="71"/>
      <c r="G43" s="71"/>
      <c r="H43" s="71"/>
      <c r="I43" s="71"/>
      <c r="J43" s="71"/>
      <c r="K43" s="71"/>
      <c r="L43" s="71"/>
      <c r="M43" s="71"/>
      <c r="N43" s="71"/>
      <c r="O43" s="71"/>
      <c r="P43" s="71"/>
      <c r="Q43" s="7"/>
      <c r="R43" s="7"/>
      <c r="S43" s="7"/>
      <c r="T43" s="7"/>
      <c r="U43" s="7"/>
      <c r="V43" s="7"/>
      <c r="W43" s="7"/>
      <c r="X43" s="7"/>
      <c r="Y43" s="7"/>
      <c r="Z43" s="7"/>
      <c r="AA43" s="7"/>
      <c r="AB43" s="7"/>
      <c r="AC43" s="7"/>
      <c r="AD43" s="7"/>
      <c r="AE43" s="7"/>
      <c r="AF43" s="7"/>
      <c r="AG43" s="7"/>
      <c r="AH43" s="7"/>
    </row>
    <row r="44" spans="1:34" ht="33" customHeight="1" x14ac:dyDescent="0.25">
      <c r="A44" s="74" t="s">
        <v>103</v>
      </c>
      <c r="B44" s="74"/>
      <c r="C44" s="74"/>
      <c r="D44" s="74"/>
      <c r="E44" s="74"/>
      <c r="F44" s="74"/>
      <c r="G44" s="74"/>
      <c r="H44" s="74"/>
      <c r="I44" s="74"/>
      <c r="J44" s="74"/>
      <c r="K44" s="74"/>
      <c r="L44" s="74"/>
      <c r="M44" s="74"/>
      <c r="N44" s="74"/>
      <c r="O44" s="74"/>
      <c r="P44" s="74"/>
      <c r="Q44" s="7"/>
      <c r="R44" s="7"/>
      <c r="S44" s="7"/>
      <c r="T44" s="7"/>
      <c r="U44" s="7"/>
      <c r="V44" s="7"/>
      <c r="W44" s="7"/>
      <c r="X44" s="7"/>
      <c r="Y44" s="7"/>
      <c r="Z44" s="7"/>
      <c r="AA44" s="7"/>
      <c r="AB44" s="7"/>
      <c r="AC44" s="7"/>
      <c r="AD44" s="7"/>
      <c r="AE44" s="7"/>
      <c r="AF44" s="7"/>
      <c r="AG44" s="7"/>
      <c r="AH44" s="7"/>
    </row>
    <row r="45" spans="1:34" ht="15.75" customHeight="1" x14ac:dyDescent="0.25">
      <c r="A45" s="74" t="s">
        <v>102</v>
      </c>
      <c r="B45" s="74"/>
      <c r="C45" s="74"/>
      <c r="D45" s="74"/>
      <c r="E45" s="74"/>
      <c r="F45" s="74"/>
      <c r="G45" s="74"/>
      <c r="H45" s="74"/>
      <c r="I45" s="74"/>
      <c r="J45" s="74"/>
      <c r="K45" s="74"/>
      <c r="L45" s="74"/>
      <c r="M45" s="74"/>
      <c r="N45" s="74"/>
      <c r="O45" s="74"/>
      <c r="P45" s="74"/>
      <c r="Q45" s="7"/>
      <c r="R45" s="7"/>
      <c r="S45" s="7"/>
      <c r="T45" s="7"/>
      <c r="U45" s="7"/>
      <c r="V45" s="7"/>
      <c r="W45" s="7"/>
      <c r="X45" s="7"/>
      <c r="Y45" s="7"/>
      <c r="Z45" s="7"/>
      <c r="AA45" s="7"/>
      <c r="AB45" s="7"/>
      <c r="AC45" s="7"/>
      <c r="AD45" s="7"/>
      <c r="AE45" s="7"/>
      <c r="AF45" s="7"/>
      <c r="AG45" s="7"/>
      <c r="AH45" s="7"/>
    </row>
    <row r="46" spans="1:34" ht="20.25" customHeight="1" x14ac:dyDescent="0.25">
      <c r="A46" s="72" t="s">
        <v>104</v>
      </c>
      <c r="B46" s="72"/>
      <c r="C46" s="72"/>
      <c r="D46" s="72"/>
      <c r="E46" s="72"/>
      <c r="F46" s="72"/>
      <c r="G46" s="72"/>
      <c r="H46" s="72"/>
      <c r="I46" s="72"/>
      <c r="J46" s="72"/>
      <c r="K46" s="72"/>
      <c r="L46" s="72"/>
      <c r="M46" s="72"/>
      <c r="N46" s="72"/>
      <c r="O46" s="72"/>
      <c r="P46" s="72"/>
      <c r="Q46" s="7"/>
      <c r="R46" s="7"/>
      <c r="S46" s="7"/>
      <c r="T46" s="7"/>
      <c r="U46" s="7"/>
      <c r="V46" s="7"/>
      <c r="W46" s="7"/>
      <c r="X46" s="7"/>
      <c r="Y46" s="7"/>
      <c r="Z46" s="7"/>
      <c r="AA46" s="7"/>
      <c r="AB46" s="7"/>
      <c r="AC46" s="7"/>
      <c r="AD46" s="7"/>
      <c r="AE46" s="7"/>
      <c r="AF46" s="7"/>
      <c r="AG46" s="7"/>
      <c r="AH46" s="7"/>
    </row>
    <row r="47" spans="1:34" ht="15" customHeight="1" x14ac:dyDescent="0.25">
      <c r="A47" s="71" t="s">
        <v>105</v>
      </c>
      <c r="B47" s="71"/>
      <c r="C47" s="71"/>
      <c r="D47" s="71"/>
      <c r="E47" s="71"/>
      <c r="F47" s="71"/>
      <c r="G47" s="71"/>
      <c r="H47" s="71"/>
      <c r="I47" s="71"/>
      <c r="J47" s="71"/>
      <c r="K47" s="71"/>
      <c r="L47" s="71"/>
      <c r="M47" s="71"/>
      <c r="N47" s="71"/>
      <c r="O47" s="71"/>
      <c r="P47" s="71"/>
      <c r="Q47" s="7"/>
      <c r="R47" s="7"/>
      <c r="S47" s="7"/>
      <c r="T47" s="7"/>
      <c r="U47" s="7"/>
      <c r="V47" s="7"/>
      <c r="W47" s="7"/>
      <c r="X47" s="7"/>
      <c r="Y47" s="7"/>
      <c r="Z47" s="7"/>
      <c r="AA47" s="7"/>
      <c r="AB47" s="7"/>
      <c r="AC47" s="7"/>
      <c r="AD47" s="7"/>
      <c r="AE47" s="7"/>
      <c r="AF47" s="7"/>
      <c r="AG47" s="7"/>
      <c r="AH47" s="7"/>
    </row>
    <row r="48" spans="1:34" ht="32.25" customHeight="1" x14ac:dyDescent="0.25">
      <c r="A48" s="75" t="s">
        <v>106</v>
      </c>
      <c r="B48" s="75"/>
      <c r="C48" s="75"/>
      <c r="D48" s="75"/>
      <c r="E48" s="75"/>
      <c r="F48" s="75"/>
      <c r="G48" s="75"/>
      <c r="H48" s="75"/>
      <c r="I48" s="75"/>
      <c r="J48" s="75"/>
      <c r="K48" s="75"/>
      <c r="L48" s="75"/>
      <c r="M48" s="75"/>
      <c r="N48" s="75"/>
      <c r="O48" s="75"/>
      <c r="P48" s="75"/>
      <c r="Q48" s="7"/>
      <c r="R48" s="7"/>
      <c r="S48" s="7"/>
      <c r="T48" s="7"/>
      <c r="U48" s="7"/>
      <c r="V48" s="7"/>
      <c r="W48" s="7"/>
      <c r="X48" s="7"/>
      <c r="Y48" s="7"/>
      <c r="Z48" s="7"/>
      <c r="AA48" s="7"/>
      <c r="AB48" s="7"/>
      <c r="AC48" s="7"/>
      <c r="AD48" s="7"/>
      <c r="AE48" s="7"/>
      <c r="AF48" s="7"/>
      <c r="AG48" s="7"/>
      <c r="AH48" s="7"/>
    </row>
    <row r="49" spans="1:34" ht="16.5" customHeight="1" x14ac:dyDescent="0.25">
      <c r="A49" s="75" t="s">
        <v>107</v>
      </c>
      <c r="B49" s="75"/>
      <c r="C49" s="75"/>
      <c r="D49" s="75"/>
      <c r="E49" s="75"/>
      <c r="F49" s="75"/>
      <c r="G49" s="75"/>
      <c r="H49" s="75"/>
      <c r="I49" s="75"/>
      <c r="J49" s="75"/>
      <c r="K49" s="75"/>
      <c r="L49" s="75"/>
      <c r="M49" s="75"/>
      <c r="N49" s="75"/>
      <c r="O49" s="75"/>
      <c r="P49" s="75"/>
      <c r="Q49" s="7"/>
      <c r="R49" s="7"/>
      <c r="S49" s="7"/>
      <c r="T49" s="7"/>
      <c r="U49" s="7"/>
      <c r="V49" s="7"/>
      <c r="W49" s="7"/>
      <c r="X49" s="7"/>
      <c r="Y49" s="7"/>
      <c r="Z49" s="7"/>
      <c r="AA49" s="7"/>
      <c r="AB49" s="7"/>
      <c r="AC49" s="7"/>
      <c r="AD49" s="7"/>
      <c r="AE49" s="7"/>
      <c r="AF49" s="7"/>
      <c r="AG49" s="7"/>
      <c r="AH49" s="7"/>
    </row>
    <row r="50" spans="1:34" ht="34.5" customHeight="1" x14ac:dyDescent="0.25">
      <c r="A50" s="72" t="s">
        <v>108</v>
      </c>
      <c r="B50" s="72"/>
      <c r="C50" s="72"/>
      <c r="D50" s="72"/>
      <c r="E50" s="72"/>
      <c r="F50" s="72"/>
      <c r="G50" s="72"/>
      <c r="H50" s="72"/>
      <c r="I50" s="72"/>
      <c r="J50" s="72"/>
      <c r="K50" s="72"/>
      <c r="L50" s="72"/>
      <c r="M50" s="72"/>
      <c r="N50" s="72"/>
      <c r="O50" s="72"/>
      <c r="P50" s="72"/>
      <c r="Q50" s="7"/>
      <c r="R50" s="7"/>
      <c r="S50" s="7"/>
      <c r="T50" s="7"/>
      <c r="U50" s="7"/>
      <c r="V50" s="7"/>
      <c r="W50" s="7"/>
      <c r="X50" s="7"/>
      <c r="Y50" s="7"/>
      <c r="Z50" s="7"/>
      <c r="AA50" s="7"/>
      <c r="AB50" s="7"/>
      <c r="AC50" s="7"/>
      <c r="AD50" s="7"/>
      <c r="AE50" s="7"/>
      <c r="AF50" s="7"/>
      <c r="AG50" s="7"/>
      <c r="AH50" s="7"/>
    </row>
    <row r="51" spans="1:34" ht="15" customHeight="1" x14ac:dyDescent="0.25">
      <c r="A51" s="76" t="s">
        <v>109</v>
      </c>
      <c r="B51" s="76"/>
      <c r="C51" s="76"/>
      <c r="D51" s="76"/>
      <c r="E51" s="76"/>
      <c r="F51" s="76"/>
      <c r="G51" s="76"/>
      <c r="H51" s="76"/>
      <c r="I51" s="76"/>
      <c r="J51" s="76"/>
      <c r="K51" s="76"/>
      <c r="L51" s="76"/>
      <c r="M51" s="76"/>
      <c r="N51" s="76"/>
      <c r="O51" s="76"/>
      <c r="P51" s="76"/>
      <c r="Q51" s="7"/>
      <c r="R51" s="7"/>
      <c r="S51" s="7"/>
      <c r="T51" s="7"/>
      <c r="U51" s="7"/>
      <c r="V51" s="7"/>
      <c r="W51" s="7"/>
      <c r="X51" s="7"/>
      <c r="Y51" s="7"/>
      <c r="Z51" s="7"/>
      <c r="AA51" s="7"/>
      <c r="AB51" s="7"/>
      <c r="AC51" s="7"/>
      <c r="AD51" s="7"/>
      <c r="AE51" s="7"/>
      <c r="AF51" s="7"/>
      <c r="AG51" s="7"/>
      <c r="AH51" s="7"/>
    </row>
    <row r="52" spans="1:34" ht="18" customHeight="1" x14ac:dyDescent="0.25">
      <c r="A52" s="72" t="s">
        <v>120</v>
      </c>
      <c r="B52" s="72"/>
      <c r="C52" s="72"/>
      <c r="D52" s="72"/>
      <c r="E52" s="72"/>
      <c r="F52" s="72"/>
      <c r="G52" s="72"/>
      <c r="H52" s="72"/>
      <c r="I52" s="72"/>
      <c r="J52" s="72"/>
      <c r="K52" s="72"/>
      <c r="L52" s="72"/>
      <c r="M52" s="72"/>
      <c r="N52" s="72"/>
      <c r="O52" s="72"/>
      <c r="P52" s="72"/>
      <c r="Q52" s="7"/>
      <c r="R52" s="7"/>
      <c r="S52" s="7"/>
      <c r="T52" s="7"/>
      <c r="U52" s="7"/>
      <c r="V52" s="7"/>
      <c r="W52" s="7"/>
      <c r="X52" s="7"/>
      <c r="Y52" s="7"/>
      <c r="Z52" s="7"/>
      <c r="AA52" s="7"/>
      <c r="AB52" s="7"/>
      <c r="AC52" s="7"/>
      <c r="AD52" s="7"/>
      <c r="AE52" s="7"/>
      <c r="AF52" s="7"/>
      <c r="AG52" s="7"/>
      <c r="AH52" s="7"/>
    </row>
    <row r="53" spans="1:34" ht="48" customHeight="1" x14ac:dyDescent="0.25">
      <c r="A53" s="72" t="s">
        <v>110</v>
      </c>
      <c r="B53" s="72"/>
      <c r="C53" s="72"/>
      <c r="D53" s="72"/>
      <c r="E53" s="72"/>
      <c r="F53" s="72"/>
      <c r="G53" s="72"/>
      <c r="H53" s="72"/>
      <c r="I53" s="72"/>
      <c r="J53" s="72"/>
      <c r="K53" s="72"/>
      <c r="L53" s="72"/>
      <c r="M53" s="72"/>
      <c r="N53" s="72"/>
      <c r="O53" s="72"/>
      <c r="P53" s="72"/>
      <c r="Q53" s="7"/>
      <c r="R53" s="7"/>
      <c r="S53" s="7"/>
      <c r="T53" s="7"/>
      <c r="U53" s="7"/>
      <c r="V53" s="7"/>
      <c r="W53" s="7"/>
      <c r="X53" s="7"/>
      <c r="Y53" s="7"/>
      <c r="Z53" s="7"/>
      <c r="AA53" s="7"/>
      <c r="AB53" s="7"/>
      <c r="AC53" s="7"/>
      <c r="AD53" s="7"/>
      <c r="AE53" s="7"/>
      <c r="AF53" s="7"/>
      <c r="AG53" s="7"/>
      <c r="AH53" s="7"/>
    </row>
    <row r="54" spans="1:34" ht="33.75" customHeight="1" x14ac:dyDescent="0.25">
      <c r="A54" s="70" t="s">
        <v>112</v>
      </c>
      <c r="B54" s="70"/>
      <c r="C54" s="70"/>
      <c r="D54" s="70"/>
      <c r="E54" s="70"/>
      <c r="F54" s="70"/>
      <c r="G54" s="70"/>
      <c r="H54" s="70"/>
      <c r="I54" s="70"/>
      <c r="J54" s="70"/>
      <c r="K54" s="70"/>
      <c r="L54" s="70"/>
      <c r="M54" s="70"/>
      <c r="N54" s="70"/>
      <c r="O54" s="70"/>
      <c r="P54" s="70"/>
      <c r="Q54" s="7"/>
      <c r="R54" s="7"/>
      <c r="S54" s="7"/>
      <c r="T54" s="7"/>
      <c r="U54" s="7"/>
      <c r="V54" s="7"/>
      <c r="W54" s="7"/>
      <c r="X54" s="7"/>
      <c r="Y54" s="7"/>
      <c r="Z54" s="7"/>
      <c r="AA54" s="7"/>
      <c r="AB54" s="7"/>
      <c r="AC54" s="7"/>
      <c r="AD54" s="7"/>
      <c r="AE54" s="7"/>
      <c r="AF54" s="7"/>
      <c r="AG54" s="7"/>
      <c r="AH54" s="7"/>
    </row>
    <row r="55" spans="1:34" ht="34.5" customHeight="1" x14ac:dyDescent="0.25">
      <c r="A55" s="70" t="s">
        <v>111</v>
      </c>
      <c r="B55" s="70"/>
      <c r="C55" s="70"/>
      <c r="D55" s="70"/>
      <c r="E55" s="70"/>
      <c r="F55" s="70"/>
      <c r="G55" s="70"/>
      <c r="H55" s="70"/>
      <c r="I55" s="70"/>
      <c r="J55" s="70"/>
      <c r="K55" s="70"/>
      <c r="L55" s="70"/>
      <c r="M55" s="70"/>
      <c r="N55" s="70"/>
      <c r="O55" s="70"/>
      <c r="P55" s="70"/>
      <c r="Q55" s="7"/>
      <c r="R55" s="7"/>
      <c r="S55" s="7"/>
      <c r="T55" s="7"/>
      <c r="U55" s="7"/>
      <c r="V55" s="7"/>
      <c r="W55" s="7"/>
      <c r="X55" s="7"/>
      <c r="Y55" s="7"/>
      <c r="Z55" s="7"/>
      <c r="AA55" s="7"/>
      <c r="AB55" s="7"/>
      <c r="AC55" s="7"/>
      <c r="AD55" s="7"/>
      <c r="AE55" s="7"/>
      <c r="AF55" s="7"/>
      <c r="AG55" s="7"/>
      <c r="AH55" s="7"/>
    </row>
    <row r="56" spans="1:34" x14ac:dyDescent="0.25">
      <c r="A56" s="10"/>
      <c r="B56" s="10"/>
      <c r="C56" s="10"/>
      <c r="D56" s="10"/>
      <c r="E56" s="10"/>
      <c r="F56" s="10"/>
      <c r="G56" s="10"/>
      <c r="H56" s="10"/>
      <c r="I56" s="10"/>
      <c r="J56" s="10"/>
      <c r="K56" s="10"/>
      <c r="L56" s="10"/>
      <c r="M56" s="10"/>
      <c r="N56" s="10"/>
      <c r="O56" s="10"/>
      <c r="P56" s="10"/>
      <c r="Q56" s="7"/>
      <c r="R56" s="7"/>
      <c r="S56" s="7"/>
      <c r="T56" s="7"/>
      <c r="U56" s="7"/>
      <c r="V56" s="7"/>
      <c r="W56" s="7"/>
      <c r="X56" s="7"/>
      <c r="Y56" s="7"/>
      <c r="Z56" s="7"/>
      <c r="AA56" s="7"/>
      <c r="AB56" s="7"/>
      <c r="AC56" s="7"/>
      <c r="AD56" s="7"/>
      <c r="AE56" s="7"/>
      <c r="AF56" s="7"/>
      <c r="AG56" s="7"/>
      <c r="AH56" s="7"/>
    </row>
    <row r="57" spans="1:34" ht="14.25" customHeight="1" x14ac:dyDescent="0.25">
      <c r="A57" s="10"/>
      <c r="B57" s="10"/>
      <c r="C57" s="10"/>
      <c r="D57" s="10"/>
      <c r="E57" s="10"/>
      <c r="F57" s="10"/>
      <c r="G57" s="10"/>
      <c r="H57" s="10"/>
      <c r="I57" s="10"/>
      <c r="J57" s="10"/>
      <c r="K57" s="10"/>
      <c r="L57" s="10"/>
      <c r="M57" s="10"/>
      <c r="N57" s="10"/>
      <c r="O57" s="10"/>
      <c r="P57" s="10"/>
      <c r="Q57" s="7"/>
      <c r="R57" s="7"/>
      <c r="S57" s="7"/>
      <c r="T57" s="7"/>
      <c r="U57" s="7"/>
      <c r="V57" s="7"/>
      <c r="W57" s="7"/>
      <c r="X57" s="7"/>
      <c r="Y57" s="7"/>
      <c r="Z57" s="7"/>
      <c r="AA57" s="7"/>
      <c r="AB57" s="7"/>
      <c r="AC57" s="7"/>
      <c r="AD57" s="7"/>
      <c r="AE57" s="7"/>
      <c r="AF57" s="7"/>
      <c r="AG57" s="7"/>
      <c r="AH57" s="7"/>
    </row>
    <row r="58" spans="1:34" ht="14.25" customHeight="1" x14ac:dyDescent="0.25">
      <c r="A58" s="10"/>
      <c r="B58" s="10"/>
      <c r="C58" s="10"/>
      <c r="D58" s="10"/>
      <c r="E58" s="10"/>
      <c r="F58" s="10"/>
      <c r="G58" s="10"/>
      <c r="H58" s="10"/>
      <c r="I58" s="10"/>
      <c r="J58" s="10"/>
      <c r="K58" s="10"/>
      <c r="L58" s="10"/>
      <c r="M58" s="10"/>
      <c r="N58" s="10"/>
      <c r="O58" s="10"/>
      <c r="P58" s="10"/>
      <c r="Q58" s="7"/>
      <c r="R58" s="7"/>
      <c r="S58" s="7"/>
      <c r="T58" s="7"/>
      <c r="U58" s="7"/>
      <c r="V58" s="7"/>
      <c r="W58" s="7"/>
      <c r="X58" s="7"/>
      <c r="Y58" s="7"/>
      <c r="Z58" s="7"/>
      <c r="AA58" s="7"/>
      <c r="AB58" s="7"/>
      <c r="AC58" s="7"/>
      <c r="AD58" s="7"/>
      <c r="AE58" s="7"/>
      <c r="AF58" s="7"/>
      <c r="AG58" s="7"/>
      <c r="AH58" s="7"/>
    </row>
    <row r="59" spans="1:34" x14ac:dyDescent="0.25">
      <c r="A59" s="10"/>
      <c r="B59" s="10"/>
      <c r="C59" s="10"/>
      <c r="D59" s="10"/>
      <c r="E59" s="10"/>
      <c r="F59" s="10"/>
      <c r="G59" s="10"/>
      <c r="H59" s="10"/>
      <c r="I59" s="10"/>
      <c r="J59" s="10"/>
      <c r="K59" s="10"/>
      <c r="L59" s="10"/>
      <c r="M59" s="10"/>
      <c r="N59" s="10"/>
      <c r="O59" s="10"/>
      <c r="P59" s="10"/>
      <c r="Q59" s="7"/>
      <c r="R59" s="7"/>
      <c r="S59" s="7"/>
      <c r="T59" s="7"/>
      <c r="U59" s="7"/>
      <c r="V59" s="7"/>
      <c r="W59" s="7"/>
      <c r="X59" s="7"/>
      <c r="Y59" s="7"/>
      <c r="Z59" s="7"/>
      <c r="AA59" s="7"/>
      <c r="AB59" s="7"/>
      <c r="AC59" s="7"/>
      <c r="AD59" s="7"/>
      <c r="AE59" s="7"/>
      <c r="AF59" s="7"/>
      <c r="AG59" s="7"/>
      <c r="AH59" s="7"/>
    </row>
    <row r="60" spans="1:34" ht="13.5" customHeight="1" x14ac:dyDescent="0.25">
      <c r="A60" s="10"/>
      <c r="B60" s="10"/>
      <c r="C60" s="10"/>
      <c r="D60" s="10"/>
      <c r="E60" s="10"/>
      <c r="F60" s="10"/>
      <c r="G60" s="10"/>
      <c r="H60" s="10"/>
      <c r="I60" s="10"/>
      <c r="J60" s="10"/>
      <c r="K60" s="10"/>
      <c r="L60" s="10"/>
      <c r="M60" s="10"/>
      <c r="N60" s="10"/>
      <c r="O60" s="10"/>
      <c r="P60" s="10"/>
      <c r="Q60" s="7"/>
      <c r="R60" s="7"/>
      <c r="S60" s="7"/>
      <c r="T60" s="7"/>
      <c r="U60" s="7"/>
      <c r="V60" s="7"/>
      <c r="W60" s="7"/>
      <c r="X60" s="7"/>
      <c r="Y60" s="7"/>
      <c r="Z60" s="7"/>
      <c r="AA60" s="7"/>
      <c r="AB60" s="7"/>
      <c r="AC60" s="7"/>
      <c r="AD60" s="7"/>
      <c r="AE60" s="7"/>
      <c r="AF60" s="7"/>
      <c r="AG60" s="7"/>
      <c r="AH60" s="7"/>
    </row>
    <row r="61" spans="1:34" x14ac:dyDescent="0.25">
      <c r="A61" s="10"/>
      <c r="B61" s="10"/>
      <c r="C61" s="10"/>
      <c r="D61" s="10"/>
      <c r="E61" s="10"/>
      <c r="F61" s="10"/>
      <c r="G61" s="10"/>
      <c r="H61" s="10"/>
      <c r="I61" s="10"/>
      <c r="J61" s="10"/>
      <c r="K61" s="10"/>
      <c r="L61" s="10"/>
      <c r="M61" s="10"/>
      <c r="N61" s="10"/>
      <c r="O61" s="10"/>
      <c r="P61" s="10"/>
      <c r="Q61" s="7"/>
      <c r="R61" s="7"/>
      <c r="S61" s="7"/>
      <c r="T61" s="7"/>
      <c r="U61" s="7"/>
      <c r="V61" s="7"/>
      <c r="W61" s="7"/>
      <c r="X61" s="7"/>
      <c r="Y61" s="7"/>
      <c r="Z61" s="7"/>
      <c r="AA61" s="7"/>
      <c r="AB61" s="7"/>
      <c r="AC61" s="7"/>
      <c r="AD61" s="7"/>
      <c r="AE61" s="7"/>
      <c r="AF61" s="7"/>
      <c r="AG61" s="7"/>
      <c r="AH61" s="7"/>
    </row>
    <row r="62" spans="1:34" x14ac:dyDescent="0.25">
      <c r="A62" s="10"/>
      <c r="B62" s="10"/>
      <c r="C62" s="10"/>
      <c r="D62" s="10"/>
      <c r="E62" s="10"/>
      <c r="F62" s="10"/>
      <c r="G62" s="10"/>
      <c r="H62" s="10"/>
      <c r="I62" s="10"/>
      <c r="J62" s="10"/>
      <c r="K62" s="10"/>
      <c r="L62" s="10"/>
      <c r="M62" s="10"/>
      <c r="N62" s="10"/>
      <c r="O62" s="10"/>
      <c r="P62" s="10"/>
      <c r="Q62" s="7"/>
      <c r="R62" s="7"/>
      <c r="S62" s="7"/>
      <c r="T62" s="7"/>
      <c r="U62" s="7"/>
      <c r="V62" s="7"/>
      <c r="W62" s="7"/>
      <c r="X62" s="7"/>
      <c r="Y62" s="7"/>
      <c r="Z62" s="7"/>
      <c r="AA62" s="7"/>
      <c r="AB62" s="7"/>
      <c r="AC62" s="7"/>
      <c r="AD62" s="7"/>
      <c r="AE62" s="7"/>
      <c r="AF62" s="7"/>
      <c r="AG62" s="7"/>
      <c r="AH62" s="7"/>
    </row>
    <row r="63" spans="1:34" x14ac:dyDescent="0.25">
      <c r="A63" s="10"/>
      <c r="B63" s="10"/>
      <c r="C63" s="10"/>
      <c r="D63" s="10"/>
      <c r="E63" s="10"/>
      <c r="F63" s="10"/>
      <c r="G63" s="10"/>
      <c r="H63" s="10"/>
      <c r="I63" s="10"/>
      <c r="J63" s="10"/>
      <c r="K63" s="10"/>
      <c r="L63" s="10"/>
      <c r="M63" s="10"/>
      <c r="N63" s="10"/>
      <c r="O63" s="10"/>
      <c r="P63" s="10"/>
      <c r="Q63" s="7"/>
      <c r="R63" s="7"/>
      <c r="S63" s="7"/>
      <c r="T63" s="7"/>
      <c r="U63" s="7"/>
      <c r="V63" s="7"/>
      <c r="W63" s="7"/>
      <c r="X63" s="7"/>
      <c r="Y63" s="7"/>
      <c r="Z63" s="7"/>
      <c r="AA63" s="7"/>
      <c r="AB63" s="7"/>
      <c r="AC63" s="7"/>
      <c r="AD63" s="7"/>
      <c r="AE63" s="7"/>
      <c r="AF63" s="7"/>
      <c r="AG63" s="7"/>
      <c r="AH63" s="7"/>
    </row>
    <row r="64" spans="1:34" x14ac:dyDescent="0.25">
      <c r="A64" s="10"/>
      <c r="B64" s="10"/>
      <c r="C64" s="10"/>
      <c r="D64" s="10"/>
      <c r="E64" s="10"/>
      <c r="F64" s="10"/>
      <c r="G64" s="10"/>
      <c r="H64" s="10"/>
      <c r="I64" s="10"/>
      <c r="J64" s="10"/>
      <c r="K64" s="10"/>
      <c r="L64" s="10"/>
      <c r="M64" s="10"/>
      <c r="N64" s="10"/>
      <c r="O64" s="10"/>
      <c r="P64" s="10"/>
      <c r="Q64" s="7"/>
      <c r="R64" s="7"/>
      <c r="S64" s="7"/>
      <c r="T64" s="7"/>
      <c r="U64" s="7"/>
      <c r="V64" s="7"/>
      <c r="W64" s="7"/>
      <c r="X64" s="7"/>
      <c r="Y64" s="7"/>
      <c r="Z64" s="7"/>
      <c r="AA64" s="7"/>
      <c r="AB64" s="7"/>
      <c r="AC64" s="7"/>
      <c r="AD64" s="7"/>
      <c r="AE64" s="7"/>
      <c r="AF64" s="7"/>
      <c r="AG64" s="7"/>
      <c r="AH64" s="7"/>
    </row>
    <row r="65" spans="1:34" x14ac:dyDescent="0.25">
      <c r="A65" s="10"/>
      <c r="B65" s="10"/>
      <c r="C65" s="10"/>
      <c r="D65" s="10"/>
      <c r="E65" s="10"/>
      <c r="F65" s="10"/>
      <c r="G65" s="10"/>
      <c r="H65" s="10"/>
      <c r="I65" s="10"/>
      <c r="J65" s="10"/>
      <c r="K65" s="10"/>
      <c r="L65" s="10"/>
      <c r="M65" s="10"/>
      <c r="N65" s="10"/>
      <c r="O65" s="10"/>
      <c r="P65" s="10"/>
      <c r="Q65" s="7"/>
      <c r="R65" s="7"/>
      <c r="S65" s="7"/>
      <c r="T65" s="7"/>
      <c r="U65" s="7"/>
      <c r="V65" s="7"/>
      <c r="W65" s="7"/>
      <c r="X65" s="7"/>
      <c r="Y65" s="7"/>
      <c r="Z65" s="7"/>
      <c r="AA65" s="7"/>
      <c r="AB65" s="7"/>
      <c r="AC65" s="7"/>
      <c r="AD65" s="7"/>
      <c r="AE65" s="7"/>
      <c r="AF65" s="7"/>
      <c r="AG65" s="7"/>
      <c r="AH65" s="7"/>
    </row>
    <row r="66" spans="1:34" x14ac:dyDescent="0.25">
      <c r="A66" s="10"/>
      <c r="B66" s="10"/>
      <c r="C66" s="10"/>
      <c r="D66" s="10"/>
      <c r="E66" s="10"/>
      <c r="F66" s="10"/>
      <c r="G66" s="10"/>
      <c r="H66" s="10"/>
      <c r="I66" s="10"/>
      <c r="J66" s="10"/>
      <c r="K66" s="10"/>
      <c r="L66" s="10"/>
      <c r="M66" s="10"/>
      <c r="N66" s="10"/>
      <c r="O66" s="10"/>
      <c r="P66" s="10"/>
      <c r="Q66" s="7"/>
      <c r="R66" s="7"/>
      <c r="S66" s="7"/>
      <c r="T66" s="7"/>
      <c r="U66" s="7"/>
      <c r="V66" s="7"/>
      <c r="W66" s="7"/>
      <c r="X66" s="7"/>
      <c r="Y66" s="7"/>
      <c r="Z66" s="7"/>
      <c r="AA66" s="7"/>
      <c r="AB66" s="7"/>
      <c r="AC66" s="7"/>
      <c r="AD66" s="7"/>
      <c r="AE66" s="7"/>
      <c r="AF66" s="7"/>
      <c r="AG66" s="7"/>
      <c r="AH66" s="7"/>
    </row>
    <row r="67" spans="1:34" ht="21.75" customHeight="1" x14ac:dyDescent="0.25">
      <c r="A67" s="10"/>
      <c r="B67" s="10"/>
      <c r="C67" s="10"/>
      <c r="D67" s="10"/>
      <c r="E67" s="10"/>
      <c r="F67" s="10"/>
      <c r="G67" s="10"/>
      <c r="H67" s="10"/>
      <c r="I67" s="10"/>
      <c r="J67" s="10"/>
      <c r="K67" s="10"/>
      <c r="L67" s="10"/>
      <c r="M67" s="10"/>
      <c r="N67" s="10"/>
      <c r="O67" s="10"/>
      <c r="P67" s="10"/>
      <c r="Q67" s="7"/>
      <c r="R67" s="7"/>
      <c r="S67" s="7"/>
      <c r="T67" s="7"/>
      <c r="U67" s="7"/>
      <c r="V67" s="7"/>
      <c r="W67" s="7"/>
      <c r="X67" s="7"/>
      <c r="Y67" s="7"/>
      <c r="Z67" s="7"/>
      <c r="AA67" s="7"/>
      <c r="AB67" s="7"/>
      <c r="AC67" s="7"/>
      <c r="AD67" s="7"/>
      <c r="AE67" s="7"/>
      <c r="AF67" s="7"/>
      <c r="AG67" s="7"/>
      <c r="AH67" s="7"/>
    </row>
    <row r="68" spans="1:34"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row>
    <row r="69" spans="1:34"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row>
    <row r="70" spans="1:34"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row>
    <row r="71" spans="1:34"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row>
    <row r="72" spans="1:34"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row>
    <row r="73" spans="1:34"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row r="74" spans="1:34"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row>
    <row r="75" spans="1:34"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row>
    <row r="76" spans="1:34"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row>
    <row r="77" spans="1:34"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row>
    <row r="78" spans="1:34"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row>
    <row r="79" spans="1:34"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row>
    <row r="80" spans="1:34"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row>
    <row r="81" spans="17:34" x14ac:dyDescent="0.25">
      <c r="Q81" s="7"/>
      <c r="R81" s="7"/>
      <c r="S81" s="7"/>
      <c r="T81" s="7"/>
      <c r="U81" s="7"/>
      <c r="V81" s="7"/>
      <c r="W81" s="7"/>
      <c r="X81" s="7"/>
      <c r="Y81" s="7"/>
      <c r="Z81" s="7"/>
      <c r="AA81" s="7"/>
      <c r="AB81" s="7"/>
      <c r="AC81" s="7"/>
      <c r="AD81" s="7"/>
      <c r="AE81" s="7"/>
      <c r="AF81" s="7"/>
      <c r="AG81" s="7"/>
      <c r="AH81" s="7"/>
    </row>
    <row r="82" spans="17:34" x14ac:dyDescent="0.25">
      <c r="Q82" s="7"/>
      <c r="R82" s="7"/>
      <c r="S82" s="7"/>
      <c r="T82" s="7"/>
      <c r="U82" s="7"/>
      <c r="V82" s="7"/>
      <c r="W82" s="7"/>
      <c r="X82" s="7"/>
      <c r="Y82" s="7"/>
      <c r="Z82" s="7"/>
      <c r="AA82" s="7"/>
      <c r="AB82" s="7"/>
      <c r="AC82" s="7"/>
      <c r="AD82" s="7"/>
      <c r="AE82" s="7"/>
      <c r="AF82" s="7"/>
      <c r="AG82" s="7"/>
      <c r="AH82" s="7"/>
    </row>
    <row r="83" spans="17:34" x14ac:dyDescent="0.25">
      <c r="Q83" s="7"/>
      <c r="R83" s="7"/>
      <c r="S83" s="7"/>
      <c r="T83" s="7"/>
      <c r="U83" s="7"/>
      <c r="V83" s="7"/>
      <c r="W83" s="7"/>
      <c r="X83" s="7"/>
      <c r="Y83" s="7"/>
      <c r="Z83" s="7"/>
      <c r="AA83" s="7"/>
      <c r="AB83" s="7"/>
      <c r="AC83" s="7"/>
      <c r="AD83" s="7"/>
      <c r="AE83" s="7"/>
      <c r="AF83" s="7"/>
      <c r="AG83" s="7"/>
      <c r="AH83" s="7"/>
    </row>
    <row r="84" spans="17:34" x14ac:dyDescent="0.25">
      <c r="Q84" s="7"/>
      <c r="R84" s="7"/>
      <c r="S84" s="7"/>
      <c r="T84" s="7"/>
      <c r="U84" s="7"/>
      <c r="V84" s="7"/>
      <c r="W84" s="7"/>
      <c r="X84" s="7"/>
      <c r="Y84" s="7"/>
      <c r="Z84" s="7"/>
      <c r="AA84" s="7"/>
      <c r="AB84" s="7"/>
      <c r="AC84" s="7"/>
      <c r="AD84" s="7"/>
      <c r="AE84" s="7"/>
      <c r="AF84" s="7"/>
      <c r="AG84" s="7"/>
      <c r="AH84" s="7"/>
    </row>
    <row r="85" spans="17:34" x14ac:dyDescent="0.25">
      <c r="Q85" s="7"/>
      <c r="R85" s="7"/>
      <c r="S85" s="7"/>
      <c r="T85" s="7"/>
      <c r="U85" s="7"/>
      <c r="V85" s="7"/>
      <c r="W85" s="7"/>
      <c r="X85" s="7"/>
      <c r="Y85" s="7"/>
      <c r="Z85" s="7"/>
      <c r="AA85" s="7"/>
      <c r="AB85" s="7"/>
      <c r="AC85" s="7"/>
      <c r="AD85" s="7"/>
      <c r="AE85" s="7"/>
      <c r="AF85" s="7"/>
      <c r="AG85" s="7"/>
      <c r="AH85" s="7"/>
    </row>
    <row r="86" spans="17:34" x14ac:dyDescent="0.25">
      <c r="Q86" s="7"/>
      <c r="R86" s="7"/>
      <c r="S86" s="7"/>
      <c r="T86" s="7"/>
      <c r="U86" s="7"/>
      <c r="V86" s="7"/>
      <c r="W86" s="7"/>
      <c r="X86" s="7"/>
      <c r="Y86" s="7"/>
      <c r="Z86" s="7"/>
      <c r="AA86" s="7"/>
      <c r="AB86" s="7"/>
      <c r="AC86" s="7"/>
      <c r="AD86" s="7"/>
      <c r="AE86" s="7"/>
      <c r="AF86" s="7"/>
      <c r="AG86" s="7"/>
      <c r="AH86" s="7"/>
    </row>
    <row r="87" spans="17:34" x14ac:dyDescent="0.25">
      <c r="Q87" s="7"/>
      <c r="R87" s="7"/>
      <c r="S87" s="7"/>
      <c r="T87" s="7"/>
      <c r="U87" s="7"/>
      <c r="V87" s="7"/>
      <c r="W87" s="7"/>
      <c r="X87" s="7"/>
      <c r="Y87" s="7"/>
      <c r="Z87" s="7"/>
      <c r="AA87" s="7"/>
      <c r="AB87" s="7"/>
      <c r="AC87" s="7"/>
      <c r="AD87" s="7"/>
      <c r="AE87" s="7"/>
      <c r="AF87" s="7"/>
      <c r="AG87" s="7"/>
      <c r="AH87" s="7"/>
    </row>
    <row r="88" spans="17:34" x14ac:dyDescent="0.25">
      <c r="Q88" s="7"/>
      <c r="R88" s="7"/>
      <c r="S88" s="7"/>
      <c r="T88" s="7"/>
      <c r="U88" s="7"/>
      <c r="V88" s="7"/>
      <c r="W88" s="7"/>
      <c r="X88" s="7"/>
      <c r="Y88" s="7"/>
      <c r="Z88" s="7"/>
      <c r="AA88" s="7"/>
      <c r="AB88" s="7"/>
      <c r="AC88" s="7"/>
      <c r="AD88" s="7"/>
      <c r="AE88" s="7"/>
      <c r="AF88" s="7"/>
      <c r="AG88" s="7"/>
      <c r="AH88" s="7"/>
    </row>
    <row r="89" spans="17:34" x14ac:dyDescent="0.25">
      <c r="Q89" s="7"/>
      <c r="R89" s="7"/>
      <c r="S89" s="7"/>
      <c r="T89" s="7"/>
      <c r="U89" s="7"/>
      <c r="V89" s="7"/>
      <c r="W89" s="7"/>
      <c r="X89" s="7"/>
      <c r="Y89" s="7"/>
      <c r="Z89" s="7"/>
      <c r="AA89" s="7"/>
      <c r="AB89" s="7"/>
      <c r="AC89" s="7"/>
      <c r="AD89" s="7"/>
      <c r="AE89" s="7"/>
      <c r="AF89" s="7"/>
      <c r="AG89" s="7"/>
      <c r="AH89" s="7"/>
    </row>
    <row r="90" spans="17:34" x14ac:dyDescent="0.25">
      <c r="Q90" s="7"/>
      <c r="R90" s="7"/>
      <c r="S90" s="7"/>
      <c r="T90" s="7"/>
      <c r="U90" s="7"/>
      <c r="V90" s="7"/>
      <c r="W90" s="7"/>
      <c r="X90" s="7"/>
      <c r="Y90" s="7"/>
      <c r="Z90" s="7"/>
      <c r="AA90" s="7"/>
      <c r="AB90" s="7"/>
      <c r="AC90" s="7"/>
      <c r="AD90" s="7"/>
      <c r="AE90" s="7"/>
      <c r="AF90" s="7"/>
      <c r="AG90" s="7"/>
      <c r="AH90" s="7"/>
    </row>
    <row r="91" spans="17:34" x14ac:dyDescent="0.25">
      <c r="Q91" s="7"/>
      <c r="R91" s="7"/>
      <c r="S91" s="7"/>
      <c r="T91" s="7"/>
      <c r="U91" s="7"/>
      <c r="V91" s="7"/>
      <c r="W91" s="7"/>
      <c r="X91" s="7"/>
      <c r="Y91" s="7"/>
      <c r="Z91" s="7"/>
      <c r="AA91" s="7"/>
      <c r="AB91" s="7"/>
      <c r="AC91" s="7"/>
      <c r="AD91" s="7"/>
      <c r="AE91" s="7"/>
      <c r="AF91" s="7"/>
      <c r="AG91" s="7"/>
      <c r="AH91" s="7"/>
    </row>
    <row r="92" spans="17:34" x14ac:dyDescent="0.25">
      <c r="Q92" s="7"/>
      <c r="R92" s="7"/>
      <c r="S92" s="7"/>
      <c r="T92" s="7"/>
      <c r="U92" s="7"/>
      <c r="V92" s="7"/>
      <c r="W92" s="7"/>
      <c r="X92" s="7"/>
      <c r="Y92" s="7"/>
      <c r="Z92" s="7"/>
      <c r="AA92" s="7"/>
      <c r="AB92" s="7"/>
      <c r="AC92" s="7"/>
      <c r="AD92" s="7"/>
      <c r="AE92" s="7"/>
      <c r="AF92" s="7"/>
      <c r="AG92" s="7"/>
      <c r="AH92" s="7"/>
    </row>
    <row r="93" spans="17:34" x14ac:dyDescent="0.25">
      <c r="Q93" s="7"/>
      <c r="R93" s="7"/>
      <c r="S93" s="7"/>
      <c r="T93" s="7"/>
      <c r="U93" s="7"/>
      <c r="V93" s="7"/>
      <c r="W93" s="7"/>
      <c r="X93" s="7"/>
      <c r="Y93" s="7"/>
      <c r="Z93" s="7"/>
      <c r="AA93" s="7"/>
      <c r="AB93" s="7"/>
      <c r="AC93" s="7"/>
      <c r="AD93" s="7"/>
      <c r="AE93" s="7"/>
      <c r="AF93" s="7"/>
      <c r="AG93" s="7"/>
      <c r="AH93" s="7"/>
    </row>
    <row r="94" spans="17:34" x14ac:dyDescent="0.25">
      <c r="Q94" s="7"/>
      <c r="R94" s="7"/>
      <c r="S94" s="7"/>
      <c r="T94" s="7"/>
      <c r="U94" s="7"/>
      <c r="V94" s="7"/>
      <c r="W94" s="7"/>
      <c r="X94" s="7"/>
      <c r="Y94" s="7"/>
      <c r="Z94" s="7"/>
      <c r="AA94" s="7"/>
      <c r="AB94" s="7"/>
      <c r="AC94" s="7"/>
      <c r="AD94" s="7"/>
      <c r="AE94" s="7"/>
      <c r="AF94" s="7"/>
      <c r="AG94" s="7"/>
      <c r="AH94" s="7"/>
    </row>
    <row r="95" spans="17:34" x14ac:dyDescent="0.25">
      <c r="Q95" s="7"/>
      <c r="R95" s="7"/>
      <c r="S95" s="7"/>
      <c r="T95" s="7"/>
      <c r="U95" s="7"/>
      <c r="V95" s="7"/>
      <c r="W95" s="7"/>
      <c r="X95" s="7"/>
      <c r="Y95" s="7"/>
      <c r="Z95" s="7"/>
      <c r="AA95" s="7"/>
      <c r="AB95" s="7"/>
      <c r="AC95" s="7"/>
      <c r="AD95" s="7"/>
      <c r="AE95" s="7"/>
      <c r="AF95" s="7"/>
      <c r="AG95" s="7"/>
      <c r="AH95" s="7"/>
    </row>
    <row r="96" spans="17:34" x14ac:dyDescent="0.25">
      <c r="Q96" s="7"/>
      <c r="R96" s="7"/>
      <c r="S96" s="7"/>
      <c r="T96" s="7"/>
      <c r="U96" s="7"/>
      <c r="V96" s="7"/>
      <c r="W96" s="7"/>
      <c r="X96" s="7"/>
      <c r="Y96" s="7"/>
      <c r="Z96" s="7"/>
      <c r="AA96" s="7"/>
      <c r="AB96" s="7"/>
      <c r="AC96" s="7"/>
      <c r="AD96" s="7"/>
      <c r="AE96" s="7"/>
      <c r="AF96" s="7"/>
      <c r="AG96" s="7"/>
      <c r="AH96" s="7"/>
    </row>
    <row r="97" spans="17:34" x14ac:dyDescent="0.25">
      <c r="Q97" s="7"/>
      <c r="R97" s="7"/>
      <c r="S97" s="7"/>
      <c r="T97" s="7"/>
      <c r="U97" s="7"/>
      <c r="V97" s="7"/>
      <c r="W97" s="7"/>
      <c r="X97" s="7"/>
      <c r="Y97" s="7"/>
      <c r="Z97" s="7"/>
      <c r="AA97" s="7"/>
      <c r="AB97" s="7"/>
      <c r="AC97" s="7"/>
      <c r="AD97" s="7"/>
      <c r="AE97" s="7"/>
      <c r="AF97" s="7"/>
      <c r="AG97" s="7"/>
      <c r="AH97" s="7"/>
    </row>
    <row r="98" spans="17:34" x14ac:dyDescent="0.25">
      <c r="Q98" s="7"/>
      <c r="R98" s="7"/>
      <c r="S98" s="7"/>
      <c r="T98" s="7"/>
      <c r="U98" s="7"/>
      <c r="V98" s="7"/>
      <c r="W98" s="7"/>
      <c r="X98" s="7"/>
      <c r="Y98" s="7"/>
      <c r="Z98" s="7"/>
      <c r="AA98" s="7"/>
      <c r="AB98" s="7"/>
      <c r="AC98" s="7"/>
      <c r="AD98" s="7"/>
      <c r="AE98" s="7"/>
      <c r="AF98" s="7"/>
      <c r="AG98" s="7"/>
      <c r="AH98" s="7"/>
    </row>
    <row r="99" spans="17:34" x14ac:dyDescent="0.25">
      <c r="Q99" s="7"/>
      <c r="R99" s="7"/>
      <c r="S99" s="7"/>
      <c r="T99" s="7"/>
      <c r="U99" s="7"/>
      <c r="V99" s="7"/>
      <c r="W99" s="7"/>
      <c r="X99" s="7"/>
      <c r="Y99" s="7"/>
      <c r="Z99" s="7"/>
      <c r="AA99" s="7"/>
      <c r="AB99" s="7"/>
      <c r="AC99" s="7"/>
      <c r="AD99" s="7"/>
      <c r="AE99" s="7"/>
      <c r="AF99" s="7"/>
      <c r="AG99" s="7"/>
      <c r="AH99" s="7"/>
    </row>
    <row r="100" spans="17:34" x14ac:dyDescent="0.25">
      <c r="Q100" s="7"/>
      <c r="R100" s="7"/>
      <c r="S100" s="7"/>
      <c r="T100" s="7"/>
      <c r="U100" s="7"/>
      <c r="V100" s="7"/>
      <c r="W100" s="7"/>
      <c r="X100" s="7"/>
      <c r="Y100" s="7"/>
      <c r="Z100" s="7"/>
      <c r="AA100" s="7"/>
      <c r="AB100" s="7"/>
      <c r="AC100" s="7"/>
      <c r="AD100" s="7"/>
      <c r="AE100" s="7"/>
      <c r="AF100" s="7"/>
      <c r="AG100" s="7"/>
      <c r="AH100" s="7"/>
    </row>
    <row r="101" spans="17:34" x14ac:dyDescent="0.25">
      <c r="Q101" s="7"/>
      <c r="R101" s="7"/>
      <c r="S101" s="7"/>
      <c r="T101" s="7"/>
      <c r="U101" s="7"/>
      <c r="V101" s="7"/>
      <c r="W101" s="7"/>
      <c r="X101" s="7"/>
      <c r="Y101" s="7"/>
      <c r="Z101" s="7"/>
      <c r="AA101" s="7"/>
      <c r="AB101" s="7"/>
      <c r="AC101" s="7"/>
      <c r="AD101" s="7"/>
      <c r="AE101" s="7"/>
      <c r="AF101" s="7"/>
      <c r="AG101" s="7"/>
      <c r="AH101" s="7"/>
    </row>
    <row r="102" spans="17:34" x14ac:dyDescent="0.25">
      <c r="Q102" s="7"/>
      <c r="R102" s="7"/>
      <c r="S102" s="7"/>
      <c r="T102" s="7"/>
      <c r="U102" s="7"/>
      <c r="V102" s="7"/>
      <c r="W102" s="7"/>
      <c r="X102" s="7"/>
      <c r="Y102" s="7"/>
      <c r="Z102" s="7"/>
      <c r="AA102" s="7"/>
      <c r="AB102" s="7"/>
      <c r="AC102" s="7"/>
      <c r="AD102" s="7"/>
      <c r="AE102" s="7"/>
      <c r="AF102" s="7"/>
      <c r="AG102" s="7"/>
      <c r="AH102" s="7"/>
    </row>
    <row r="103" spans="17:34" x14ac:dyDescent="0.25">
      <c r="Q103" s="7"/>
      <c r="R103" s="7"/>
      <c r="S103" s="7"/>
      <c r="T103" s="7"/>
      <c r="U103" s="7"/>
      <c r="V103" s="7"/>
      <c r="W103" s="7"/>
      <c r="X103" s="7"/>
      <c r="Y103" s="7"/>
      <c r="Z103" s="7"/>
      <c r="AA103" s="7"/>
      <c r="AB103" s="7"/>
      <c r="AC103" s="7"/>
      <c r="AD103" s="7"/>
      <c r="AE103" s="7"/>
      <c r="AF103" s="7"/>
      <c r="AG103" s="7"/>
      <c r="AH103" s="7"/>
    </row>
    <row r="104" spans="17:34" x14ac:dyDescent="0.25">
      <c r="Q104" s="7"/>
      <c r="R104" s="7"/>
      <c r="S104" s="7"/>
      <c r="T104" s="7"/>
      <c r="U104" s="7"/>
      <c r="V104" s="7"/>
      <c r="W104" s="7"/>
      <c r="X104" s="7"/>
      <c r="Y104" s="7"/>
      <c r="Z104" s="7"/>
      <c r="AA104" s="7"/>
      <c r="AB104" s="7"/>
      <c r="AC104" s="7"/>
      <c r="AD104" s="7"/>
      <c r="AE104" s="7"/>
      <c r="AF104" s="7"/>
      <c r="AG104" s="7"/>
      <c r="AH104" s="7"/>
    </row>
    <row r="105" spans="17:34" x14ac:dyDescent="0.25">
      <c r="Q105" s="7"/>
      <c r="R105" s="7"/>
      <c r="S105" s="7"/>
      <c r="T105" s="7"/>
      <c r="U105" s="7"/>
      <c r="V105" s="7"/>
      <c r="W105" s="7"/>
      <c r="X105" s="7"/>
      <c r="Y105" s="7"/>
      <c r="Z105" s="7"/>
      <c r="AA105" s="7"/>
      <c r="AB105" s="7"/>
      <c r="AC105" s="7"/>
      <c r="AD105" s="7"/>
      <c r="AE105" s="7"/>
      <c r="AF105" s="7"/>
      <c r="AG105" s="7"/>
      <c r="AH105" s="7"/>
    </row>
    <row r="106" spans="17:34" x14ac:dyDescent="0.25">
      <c r="Q106" s="7"/>
      <c r="R106" s="7"/>
      <c r="S106" s="7"/>
      <c r="T106" s="7"/>
      <c r="U106" s="7"/>
      <c r="V106" s="7"/>
      <c r="W106" s="7"/>
      <c r="X106" s="7"/>
      <c r="Y106" s="7"/>
      <c r="Z106" s="7"/>
      <c r="AA106" s="7"/>
      <c r="AB106" s="7"/>
      <c r="AC106" s="7"/>
      <c r="AD106" s="7"/>
      <c r="AE106" s="7"/>
      <c r="AF106" s="7"/>
      <c r="AG106" s="7"/>
      <c r="AH106" s="7"/>
    </row>
    <row r="107" spans="17:34" x14ac:dyDescent="0.25">
      <c r="Q107" s="7"/>
      <c r="R107" s="7"/>
      <c r="S107" s="7"/>
      <c r="T107" s="7"/>
      <c r="U107" s="7"/>
      <c r="V107" s="7"/>
      <c r="W107" s="7"/>
      <c r="X107" s="7"/>
      <c r="Y107" s="7"/>
      <c r="Z107" s="7"/>
      <c r="AA107" s="7"/>
      <c r="AB107" s="7"/>
      <c r="AC107" s="7"/>
      <c r="AD107" s="7"/>
      <c r="AE107" s="7"/>
      <c r="AF107" s="7"/>
      <c r="AG107" s="7"/>
      <c r="AH107" s="7"/>
    </row>
    <row r="108" spans="17:34" x14ac:dyDescent="0.25">
      <c r="Q108" s="7"/>
      <c r="R108" s="7"/>
      <c r="S108" s="7"/>
      <c r="T108" s="7"/>
      <c r="U108" s="7"/>
      <c r="V108" s="7"/>
      <c r="W108" s="7"/>
      <c r="X108" s="7"/>
      <c r="Y108" s="7"/>
      <c r="Z108" s="7"/>
      <c r="AA108" s="7"/>
      <c r="AB108" s="7"/>
      <c r="AC108" s="7"/>
      <c r="AD108" s="7"/>
      <c r="AE108" s="7"/>
      <c r="AF108" s="7"/>
      <c r="AG108" s="7"/>
      <c r="AH108" s="7"/>
    </row>
    <row r="109" spans="17:34" x14ac:dyDescent="0.25">
      <c r="Q109" s="7"/>
      <c r="R109" s="7"/>
      <c r="S109" s="7"/>
      <c r="T109" s="7"/>
      <c r="U109" s="7"/>
      <c r="V109" s="7"/>
      <c r="W109" s="7"/>
      <c r="X109" s="7"/>
      <c r="Y109" s="7"/>
      <c r="Z109" s="7"/>
      <c r="AA109" s="7"/>
      <c r="AB109" s="7"/>
      <c r="AC109" s="7"/>
      <c r="AD109" s="7"/>
      <c r="AE109" s="7"/>
      <c r="AF109" s="7"/>
      <c r="AG109" s="7"/>
      <c r="AH109" s="7"/>
    </row>
    <row r="110" spans="17:34" x14ac:dyDescent="0.25">
      <c r="Q110" s="7"/>
      <c r="R110" s="7"/>
      <c r="S110" s="7"/>
      <c r="T110" s="7"/>
      <c r="U110" s="7"/>
      <c r="V110" s="7"/>
      <c r="W110" s="7"/>
      <c r="X110" s="7"/>
      <c r="Y110" s="7"/>
      <c r="Z110" s="7"/>
      <c r="AA110" s="7"/>
      <c r="AB110" s="7"/>
      <c r="AC110" s="7"/>
      <c r="AD110" s="7"/>
      <c r="AE110" s="7"/>
      <c r="AF110" s="7"/>
      <c r="AG110" s="7"/>
      <c r="AH110" s="7"/>
    </row>
    <row r="111" spans="17:34" x14ac:dyDescent="0.25">
      <c r="Q111" s="7"/>
      <c r="R111" s="7"/>
      <c r="S111" s="7"/>
      <c r="T111" s="7"/>
      <c r="U111" s="7"/>
      <c r="V111" s="7"/>
      <c r="W111" s="7"/>
      <c r="X111" s="7"/>
      <c r="Y111" s="7"/>
      <c r="Z111" s="7"/>
      <c r="AA111" s="7"/>
      <c r="AB111" s="7"/>
      <c r="AC111" s="7"/>
      <c r="AD111" s="7"/>
      <c r="AE111" s="7"/>
      <c r="AF111" s="7"/>
      <c r="AG111" s="7"/>
      <c r="AH111" s="7"/>
    </row>
    <row r="112" spans="17:34" x14ac:dyDescent="0.25">
      <c r="Q112" s="7"/>
      <c r="R112" s="7"/>
      <c r="S112" s="7"/>
      <c r="T112" s="7"/>
      <c r="U112" s="7"/>
      <c r="V112" s="7"/>
      <c r="W112" s="7"/>
      <c r="X112" s="7"/>
      <c r="Y112" s="7"/>
      <c r="Z112" s="7"/>
      <c r="AA112" s="7"/>
      <c r="AB112" s="7"/>
      <c r="AC112" s="7"/>
      <c r="AD112" s="7"/>
      <c r="AE112" s="7"/>
      <c r="AF112" s="7"/>
      <c r="AG112" s="7"/>
      <c r="AH112" s="7"/>
    </row>
    <row r="113" spans="17:34" x14ac:dyDescent="0.25">
      <c r="Q113" s="7"/>
      <c r="R113" s="7"/>
      <c r="S113" s="7"/>
      <c r="T113" s="7"/>
      <c r="U113" s="7"/>
      <c r="V113" s="7"/>
      <c r="W113" s="7"/>
      <c r="X113" s="7"/>
      <c r="Y113" s="7"/>
      <c r="Z113" s="7"/>
      <c r="AA113" s="7"/>
      <c r="AB113" s="7"/>
      <c r="AC113" s="7"/>
      <c r="AD113" s="7"/>
      <c r="AE113" s="7"/>
      <c r="AF113" s="7"/>
      <c r="AG113" s="7"/>
      <c r="AH113" s="7"/>
    </row>
    <row r="114" spans="17:34" x14ac:dyDescent="0.25">
      <c r="Q114" s="7"/>
      <c r="R114" s="7"/>
      <c r="S114" s="7"/>
      <c r="T114" s="7"/>
      <c r="U114" s="7"/>
      <c r="V114" s="7"/>
      <c r="W114" s="7"/>
      <c r="X114" s="7"/>
      <c r="Y114" s="7"/>
      <c r="Z114" s="7"/>
      <c r="AA114" s="7"/>
      <c r="AB114" s="7"/>
      <c r="AC114" s="7"/>
      <c r="AD114" s="7"/>
      <c r="AE114" s="7"/>
      <c r="AF114" s="7"/>
      <c r="AG114" s="7"/>
      <c r="AH114" s="7"/>
    </row>
    <row r="115" spans="17:34" x14ac:dyDescent="0.25">
      <c r="Q115" s="7"/>
      <c r="R115" s="7"/>
      <c r="S115" s="7"/>
      <c r="T115" s="7"/>
      <c r="U115" s="7"/>
      <c r="V115" s="7"/>
      <c r="W115" s="7"/>
      <c r="X115" s="7"/>
      <c r="Y115" s="7"/>
      <c r="Z115" s="7"/>
      <c r="AA115" s="7"/>
      <c r="AB115" s="7"/>
      <c r="AC115" s="7"/>
      <c r="AD115" s="7"/>
      <c r="AE115" s="7"/>
      <c r="AF115" s="7"/>
      <c r="AG115" s="7"/>
      <c r="AH115" s="7"/>
    </row>
    <row r="116" spans="17:34" x14ac:dyDescent="0.25">
      <c r="Q116" s="7"/>
      <c r="R116" s="7"/>
      <c r="S116" s="7"/>
      <c r="T116" s="7"/>
      <c r="U116" s="7"/>
      <c r="V116" s="7"/>
      <c r="W116" s="7"/>
      <c r="X116" s="7"/>
      <c r="Y116" s="7"/>
      <c r="Z116" s="7"/>
      <c r="AA116" s="7"/>
      <c r="AB116" s="7"/>
      <c r="AC116" s="7"/>
      <c r="AD116" s="7"/>
      <c r="AE116" s="7"/>
      <c r="AF116" s="7"/>
      <c r="AG116" s="7"/>
      <c r="AH116" s="7"/>
    </row>
    <row r="117" spans="17:34" x14ac:dyDescent="0.25">
      <c r="Q117" s="7"/>
      <c r="R117" s="7"/>
      <c r="S117" s="7"/>
      <c r="T117" s="7"/>
      <c r="U117" s="7"/>
      <c r="V117" s="7"/>
      <c r="W117" s="7"/>
      <c r="X117" s="7"/>
      <c r="Y117" s="7"/>
      <c r="Z117" s="7"/>
      <c r="AA117" s="7"/>
      <c r="AB117" s="7"/>
      <c r="AC117" s="7"/>
      <c r="AD117" s="7"/>
      <c r="AE117" s="7"/>
      <c r="AF117" s="7"/>
      <c r="AG117" s="7"/>
      <c r="AH117" s="7"/>
    </row>
    <row r="118" spans="17:34" x14ac:dyDescent="0.25">
      <c r="Q118" s="7"/>
      <c r="R118" s="7"/>
      <c r="S118" s="7"/>
      <c r="T118" s="7"/>
      <c r="U118" s="7"/>
      <c r="V118" s="7"/>
      <c r="W118" s="7"/>
      <c r="X118" s="7"/>
      <c r="Y118" s="7"/>
      <c r="Z118" s="7"/>
      <c r="AA118" s="7"/>
      <c r="AB118" s="7"/>
      <c r="AC118" s="7"/>
      <c r="AD118" s="7"/>
      <c r="AE118" s="7"/>
      <c r="AF118" s="7"/>
      <c r="AG118" s="7"/>
      <c r="AH118" s="7"/>
    </row>
    <row r="119" spans="17:34" x14ac:dyDescent="0.25">
      <c r="Q119" s="7"/>
      <c r="R119" s="7"/>
      <c r="S119" s="7"/>
      <c r="T119" s="7"/>
      <c r="U119" s="7"/>
      <c r="V119" s="7"/>
      <c r="W119" s="7"/>
      <c r="X119" s="7"/>
      <c r="Y119" s="7"/>
      <c r="Z119" s="7"/>
      <c r="AA119" s="7"/>
      <c r="AB119" s="7"/>
      <c r="AC119" s="7"/>
      <c r="AD119" s="7"/>
      <c r="AE119" s="7"/>
      <c r="AF119" s="7"/>
      <c r="AG119" s="7"/>
      <c r="AH119" s="7"/>
    </row>
    <row r="120" spans="17:34" x14ac:dyDescent="0.25">
      <c r="Q120" s="7"/>
      <c r="R120" s="7"/>
      <c r="S120" s="7"/>
      <c r="T120" s="7"/>
      <c r="U120" s="7"/>
      <c r="V120" s="7"/>
      <c r="W120" s="7"/>
      <c r="X120" s="7"/>
      <c r="Y120" s="7"/>
      <c r="Z120" s="7"/>
      <c r="AA120" s="7"/>
      <c r="AB120" s="7"/>
      <c r="AC120" s="7"/>
      <c r="AD120" s="7"/>
      <c r="AE120" s="7"/>
      <c r="AF120" s="7"/>
      <c r="AG120" s="7"/>
      <c r="AH120" s="7"/>
    </row>
    <row r="121" spans="17:34" x14ac:dyDescent="0.25">
      <c r="Q121" s="7"/>
      <c r="R121" s="7"/>
      <c r="S121" s="7"/>
      <c r="T121" s="7"/>
      <c r="U121" s="7"/>
      <c r="V121" s="7"/>
      <c r="W121" s="7"/>
      <c r="X121" s="7"/>
      <c r="Y121" s="7"/>
      <c r="Z121" s="7"/>
      <c r="AA121" s="7"/>
      <c r="AB121" s="7"/>
      <c r="AC121" s="7"/>
      <c r="AD121" s="7"/>
      <c r="AE121" s="7"/>
      <c r="AF121" s="7"/>
      <c r="AG121" s="7"/>
      <c r="AH121" s="7"/>
    </row>
    <row r="122" spans="17:34" x14ac:dyDescent="0.25">
      <c r="Q122" s="7"/>
      <c r="R122" s="7"/>
      <c r="S122" s="7"/>
      <c r="T122" s="7"/>
      <c r="U122" s="7"/>
      <c r="V122" s="7"/>
      <c r="W122" s="7"/>
      <c r="X122" s="7"/>
      <c r="Y122" s="7"/>
      <c r="Z122" s="7"/>
      <c r="AA122" s="7"/>
      <c r="AB122" s="7"/>
      <c r="AC122" s="7"/>
      <c r="AD122" s="7"/>
      <c r="AE122" s="7"/>
      <c r="AF122" s="7"/>
      <c r="AG122" s="7"/>
      <c r="AH122" s="7"/>
    </row>
    <row r="123" spans="17:34" x14ac:dyDescent="0.25">
      <c r="Q123" s="7"/>
      <c r="R123" s="7"/>
      <c r="S123" s="7"/>
      <c r="T123" s="7"/>
      <c r="U123" s="7"/>
      <c r="V123" s="7"/>
      <c r="W123" s="7"/>
      <c r="X123" s="7"/>
      <c r="Y123" s="7"/>
      <c r="Z123" s="7"/>
      <c r="AA123" s="7"/>
      <c r="AB123" s="7"/>
      <c r="AC123" s="7"/>
      <c r="AD123" s="7"/>
      <c r="AE123" s="7"/>
      <c r="AF123" s="7"/>
      <c r="AG123" s="7"/>
      <c r="AH123" s="7"/>
    </row>
    <row r="124" spans="17:34" x14ac:dyDescent="0.25">
      <c r="Q124" s="7"/>
      <c r="R124" s="7"/>
      <c r="S124" s="7"/>
      <c r="T124" s="7"/>
      <c r="U124" s="7"/>
      <c r="V124" s="7"/>
      <c r="W124" s="7"/>
      <c r="X124" s="7"/>
      <c r="Y124" s="7"/>
      <c r="Z124" s="7"/>
      <c r="AA124" s="7"/>
      <c r="AB124" s="7"/>
      <c r="AC124" s="7"/>
      <c r="AD124" s="7"/>
      <c r="AE124" s="7"/>
      <c r="AF124" s="7"/>
      <c r="AG124" s="7"/>
      <c r="AH124" s="7"/>
    </row>
    <row r="125" spans="17:34" x14ac:dyDescent="0.25">
      <c r="Q125" s="7"/>
      <c r="R125" s="7"/>
      <c r="S125" s="7"/>
      <c r="T125" s="7"/>
      <c r="U125" s="7"/>
      <c r="V125" s="7"/>
      <c r="W125" s="7"/>
      <c r="X125" s="7"/>
      <c r="Y125" s="7"/>
      <c r="Z125" s="7"/>
      <c r="AA125" s="7"/>
      <c r="AB125" s="7"/>
      <c r="AC125" s="7"/>
      <c r="AD125" s="7"/>
      <c r="AE125" s="7"/>
      <c r="AF125" s="7"/>
      <c r="AG125" s="7"/>
      <c r="AH125" s="7"/>
    </row>
    <row r="126" spans="17:34" x14ac:dyDescent="0.25">
      <c r="Q126" s="7"/>
      <c r="R126" s="7"/>
      <c r="S126" s="7"/>
      <c r="T126" s="7"/>
      <c r="U126" s="7"/>
      <c r="V126" s="7"/>
      <c r="W126" s="7"/>
      <c r="X126" s="7"/>
      <c r="Y126" s="7"/>
      <c r="Z126" s="7"/>
      <c r="AA126" s="7"/>
      <c r="AB126" s="7"/>
      <c r="AC126" s="7"/>
      <c r="AD126" s="7"/>
      <c r="AE126" s="7"/>
      <c r="AF126" s="7"/>
      <c r="AG126" s="7"/>
      <c r="AH126" s="7"/>
    </row>
    <row r="127" spans="17:34" x14ac:dyDescent="0.25">
      <c r="Q127" s="7"/>
      <c r="R127" s="7"/>
      <c r="S127" s="7"/>
      <c r="T127" s="7"/>
      <c r="U127" s="7"/>
      <c r="V127" s="7"/>
      <c r="W127" s="7"/>
      <c r="X127" s="7"/>
      <c r="Y127" s="7"/>
      <c r="Z127" s="7"/>
      <c r="AA127" s="7"/>
      <c r="AB127" s="7"/>
      <c r="AC127" s="7"/>
      <c r="AD127" s="7"/>
      <c r="AE127" s="7"/>
      <c r="AF127" s="7"/>
      <c r="AG127" s="7"/>
      <c r="AH127" s="7"/>
    </row>
    <row r="128" spans="17:34" x14ac:dyDescent="0.25">
      <c r="Q128" s="7"/>
      <c r="R128" s="7"/>
      <c r="S128" s="7"/>
      <c r="T128" s="7"/>
      <c r="U128" s="7"/>
      <c r="V128" s="7"/>
      <c r="W128" s="7"/>
      <c r="X128" s="7"/>
      <c r="Y128" s="7"/>
      <c r="Z128" s="7"/>
      <c r="AA128" s="7"/>
      <c r="AB128" s="7"/>
      <c r="AC128" s="7"/>
      <c r="AD128" s="7"/>
      <c r="AE128" s="7"/>
      <c r="AF128" s="7"/>
      <c r="AG128" s="7"/>
      <c r="AH128" s="7"/>
    </row>
    <row r="129" spans="17:34" x14ac:dyDescent="0.25">
      <c r="Q129" s="7"/>
      <c r="R129" s="7"/>
      <c r="S129" s="7"/>
      <c r="T129" s="7"/>
      <c r="U129" s="7"/>
      <c r="V129" s="7"/>
      <c r="W129" s="7"/>
      <c r="X129" s="7"/>
      <c r="Y129" s="7"/>
      <c r="Z129" s="7"/>
      <c r="AA129" s="7"/>
      <c r="AB129" s="7"/>
      <c r="AC129" s="7"/>
      <c r="AD129" s="7"/>
      <c r="AE129" s="7"/>
      <c r="AF129" s="7"/>
      <c r="AG129" s="7"/>
      <c r="AH129" s="7"/>
    </row>
    <row r="130" spans="17:34" x14ac:dyDescent="0.25">
      <c r="Q130" s="7"/>
      <c r="R130" s="7"/>
      <c r="S130" s="7"/>
      <c r="T130" s="7"/>
      <c r="U130" s="7"/>
      <c r="V130" s="7"/>
      <c r="W130" s="7"/>
      <c r="X130" s="7"/>
      <c r="Y130" s="7"/>
      <c r="Z130" s="7"/>
      <c r="AA130" s="7"/>
      <c r="AB130" s="7"/>
      <c r="AC130" s="7"/>
      <c r="AD130" s="7"/>
      <c r="AE130" s="7"/>
      <c r="AF130" s="7"/>
      <c r="AG130" s="7"/>
      <c r="AH130" s="7"/>
    </row>
    <row r="131" spans="17:34" x14ac:dyDescent="0.25">
      <c r="Q131" s="7"/>
      <c r="R131" s="7"/>
      <c r="S131" s="7"/>
      <c r="T131" s="7"/>
      <c r="U131" s="7"/>
      <c r="V131" s="7"/>
      <c r="W131" s="7"/>
      <c r="X131" s="7"/>
      <c r="Y131" s="7"/>
      <c r="Z131" s="7"/>
      <c r="AA131" s="7"/>
      <c r="AB131" s="7"/>
      <c r="AC131" s="7"/>
      <c r="AD131" s="7"/>
      <c r="AE131" s="7"/>
      <c r="AF131" s="7"/>
      <c r="AG131" s="7"/>
      <c r="AH131" s="7"/>
    </row>
    <row r="132" spans="17:34" x14ac:dyDescent="0.25">
      <c r="Q132" s="7"/>
      <c r="R132" s="7"/>
      <c r="S132" s="7"/>
      <c r="T132" s="7"/>
      <c r="U132" s="7"/>
      <c r="V132" s="7"/>
      <c r="W132" s="7"/>
      <c r="X132" s="7"/>
      <c r="Y132" s="7"/>
      <c r="Z132" s="7"/>
      <c r="AA132" s="7"/>
      <c r="AB132" s="7"/>
      <c r="AC132" s="7"/>
      <c r="AD132" s="7"/>
      <c r="AE132" s="7"/>
      <c r="AF132" s="7"/>
      <c r="AG132" s="7"/>
      <c r="AH132" s="7"/>
    </row>
    <row r="133" spans="17:34" x14ac:dyDescent="0.25">
      <c r="Q133" s="7"/>
      <c r="R133" s="7"/>
      <c r="S133" s="7"/>
      <c r="T133" s="7"/>
      <c r="U133" s="7"/>
      <c r="V133" s="7"/>
      <c r="W133" s="7"/>
      <c r="X133" s="7"/>
      <c r="Y133" s="7"/>
      <c r="Z133" s="7"/>
      <c r="AA133" s="7"/>
      <c r="AB133" s="7"/>
      <c r="AC133" s="7"/>
      <c r="AD133" s="7"/>
      <c r="AE133" s="7"/>
      <c r="AF133" s="7"/>
      <c r="AG133" s="7"/>
      <c r="AH133" s="7"/>
    </row>
    <row r="134" spans="17:34" x14ac:dyDescent="0.25">
      <c r="Q134" s="7"/>
      <c r="R134" s="7"/>
      <c r="S134" s="7"/>
      <c r="T134" s="7"/>
      <c r="U134" s="7"/>
      <c r="V134" s="7"/>
      <c r="W134" s="7"/>
      <c r="X134" s="7"/>
      <c r="Y134" s="7"/>
      <c r="Z134" s="7"/>
      <c r="AA134" s="7"/>
      <c r="AB134" s="7"/>
      <c r="AC134" s="7"/>
      <c r="AD134" s="7"/>
      <c r="AE134" s="7"/>
      <c r="AF134" s="7"/>
      <c r="AG134" s="7"/>
      <c r="AH134" s="7"/>
    </row>
    <row r="135" spans="17:34" x14ac:dyDescent="0.25">
      <c r="Q135" s="7"/>
      <c r="R135" s="7"/>
      <c r="S135" s="7"/>
      <c r="T135" s="7"/>
      <c r="U135" s="7"/>
      <c r="V135" s="7"/>
      <c r="W135" s="7"/>
      <c r="X135" s="7"/>
      <c r="Y135" s="7"/>
      <c r="Z135" s="7"/>
      <c r="AA135" s="7"/>
      <c r="AB135" s="7"/>
      <c r="AC135" s="7"/>
      <c r="AD135" s="7"/>
      <c r="AE135" s="7"/>
      <c r="AF135" s="7"/>
      <c r="AG135" s="7"/>
      <c r="AH135" s="7"/>
    </row>
    <row r="136" spans="17:34" x14ac:dyDescent="0.25">
      <c r="Q136" s="7"/>
      <c r="R136" s="7"/>
      <c r="S136" s="7"/>
      <c r="T136" s="7"/>
      <c r="U136" s="7"/>
      <c r="V136" s="7"/>
      <c r="W136" s="7"/>
      <c r="X136" s="7"/>
      <c r="Y136" s="7"/>
      <c r="Z136" s="7"/>
      <c r="AA136" s="7"/>
      <c r="AB136" s="7"/>
      <c r="AC136" s="7"/>
      <c r="AD136" s="7"/>
      <c r="AE136" s="7"/>
      <c r="AF136" s="7"/>
      <c r="AG136" s="7"/>
      <c r="AH136" s="7"/>
    </row>
    <row r="137" spans="17:34" x14ac:dyDescent="0.25">
      <c r="Q137" s="7"/>
      <c r="R137" s="7"/>
      <c r="S137" s="7"/>
      <c r="T137" s="7"/>
      <c r="U137" s="7"/>
      <c r="V137" s="7"/>
      <c r="W137" s="7"/>
      <c r="X137" s="7"/>
      <c r="Y137" s="7"/>
      <c r="Z137" s="7"/>
      <c r="AA137" s="7"/>
      <c r="AB137" s="7"/>
      <c r="AC137" s="7"/>
      <c r="AD137" s="7"/>
      <c r="AE137" s="7"/>
      <c r="AF137" s="7"/>
      <c r="AG137" s="7"/>
      <c r="AH137" s="7"/>
    </row>
    <row r="138" spans="17:34" x14ac:dyDescent="0.25">
      <c r="Q138" s="7"/>
      <c r="R138" s="7"/>
      <c r="S138" s="7"/>
      <c r="T138" s="7"/>
      <c r="U138" s="7"/>
      <c r="V138" s="7"/>
      <c r="W138" s="7"/>
      <c r="X138" s="7"/>
      <c r="Y138" s="7"/>
      <c r="Z138" s="7"/>
      <c r="AA138" s="7"/>
      <c r="AB138" s="7"/>
      <c r="AC138" s="7"/>
      <c r="AD138" s="7"/>
      <c r="AE138" s="7"/>
      <c r="AF138" s="7"/>
      <c r="AG138" s="7"/>
      <c r="AH138" s="7"/>
    </row>
    <row r="139" spans="17:34" x14ac:dyDescent="0.25">
      <c r="Q139" s="7"/>
      <c r="R139" s="7"/>
      <c r="S139" s="7"/>
      <c r="T139" s="7"/>
      <c r="U139" s="7"/>
      <c r="V139" s="7"/>
      <c r="W139" s="7"/>
      <c r="X139" s="7"/>
      <c r="Y139" s="7"/>
      <c r="Z139" s="7"/>
      <c r="AA139" s="7"/>
      <c r="AB139" s="7"/>
      <c r="AC139" s="7"/>
      <c r="AD139" s="7"/>
      <c r="AE139" s="7"/>
      <c r="AF139" s="7"/>
      <c r="AG139" s="7"/>
      <c r="AH139" s="7"/>
    </row>
    <row r="140" spans="17:34" x14ac:dyDescent="0.25">
      <c r="Q140" s="7"/>
      <c r="R140" s="7"/>
      <c r="S140" s="7"/>
      <c r="T140" s="7"/>
      <c r="U140" s="7"/>
      <c r="V140" s="7"/>
      <c r="W140" s="7"/>
      <c r="X140" s="7"/>
      <c r="Y140" s="7"/>
      <c r="Z140" s="7"/>
      <c r="AA140" s="7"/>
      <c r="AB140" s="7"/>
      <c r="AC140" s="7"/>
      <c r="AD140" s="7"/>
      <c r="AE140" s="7"/>
      <c r="AF140" s="7"/>
      <c r="AG140" s="7"/>
      <c r="AH140" s="7"/>
    </row>
    <row r="141" spans="17:34" x14ac:dyDescent="0.25">
      <c r="Q141" s="7"/>
      <c r="R141" s="7"/>
      <c r="S141" s="7"/>
      <c r="T141" s="7"/>
      <c r="U141" s="7"/>
      <c r="V141" s="7"/>
      <c r="W141" s="7"/>
      <c r="X141" s="7"/>
      <c r="Y141" s="7"/>
      <c r="Z141" s="7"/>
      <c r="AA141" s="7"/>
      <c r="AB141" s="7"/>
      <c r="AC141" s="7"/>
      <c r="AD141" s="7"/>
      <c r="AE141" s="7"/>
      <c r="AF141" s="7"/>
      <c r="AG141" s="7"/>
      <c r="AH141" s="7"/>
    </row>
    <row r="142" spans="17:34" x14ac:dyDescent="0.25">
      <c r="Q142" s="7"/>
      <c r="R142" s="7"/>
      <c r="S142" s="7"/>
      <c r="T142" s="7"/>
      <c r="U142" s="7"/>
      <c r="V142" s="7"/>
      <c r="W142" s="7"/>
      <c r="X142" s="7"/>
      <c r="Y142" s="7"/>
      <c r="Z142" s="7"/>
      <c r="AA142" s="7"/>
      <c r="AB142" s="7"/>
      <c r="AC142" s="7"/>
      <c r="AD142" s="7"/>
      <c r="AE142" s="7"/>
      <c r="AF142" s="7"/>
      <c r="AG142" s="7"/>
      <c r="AH142" s="7"/>
    </row>
    <row r="143" spans="17:34" x14ac:dyDescent="0.25">
      <c r="Q143" s="7"/>
      <c r="R143" s="7"/>
      <c r="S143" s="7"/>
      <c r="T143" s="7"/>
      <c r="U143" s="7"/>
      <c r="V143" s="7"/>
      <c r="W143" s="7"/>
      <c r="X143" s="7"/>
      <c r="Y143" s="7"/>
      <c r="Z143" s="7"/>
      <c r="AA143" s="7"/>
      <c r="AB143" s="7"/>
      <c r="AC143" s="7"/>
      <c r="AD143" s="7"/>
      <c r="AE143" s="7"/>
      <c r="AF143" s="7"/>
      <c r="AG143" s="7"/>
      <c r="AH143" s="7"/>
    </row>
    <row r="144" spans="17:34" x14ac:dyDescent="0.25">
      <c r="Q144" s="7"/>
      <c r="R144" s="7"/>
      <c r="S144" s="7"/>
      <c r="T144" s="7"/>
      <c r="U144" s="7"/>
      <c r="V144" s="7"/>
      <c r="W144" s="7"/>
      <c r="X144" s="7"/>
      <c r="Y144" s="7"/>
      <c r="Z144" s="7"/>
      <c r="AA144" s="7"/>
      <c r="AB144" s="7"/>
      <c r="AC144" s="7"/>
      <c r="AD144" s="7"/>
      <c r="AE144" s="7"/>
      <c r="AF144" s="7"/>
      <c r="AG144" s="7"/>
      <c r="AH144" s="7"/>
    </row>
    <row r="145" spans="17:34" x14ac:dyDescent="0.25">
      <c r="Q145" s="7"/>
      <c r="R145" s="7"/>
      <c r="S145" s="7"/>
      <c r="T145" s="7"/>
      <c r="U145" s="7"/>
      <c r="V145" s="7"/>
      <c r="W145" s="7"/>
      <c r="X145" s="7"/>
      <c r="Y145" s="7"/>
      <c r="Z145" s="7"/>
      <c r="AA145" s="7"/>
      <c r="AB145" s="7"/>
      <c r="AC145" s="7"/>
      <c r="AD145" s="7"/>
      <c r="AE145" s="7"/>
      <c r="AF145" s="7"/>
      <c r="AG145" s="7"/>
      <c r="AH145" s="7"/>
    </row>
    <row r="146" spans="17:34" x14ac:dyDescent="0.25">
      <c r="Q146" s="7"/>
      <c r="R146" s="7"/>
      <c r="S146" s="7"/>
      <c r="T146" s="7"/>
      <c r="U146" s="7"/>
      <c r="V146" s="7"/>
      <c r="W146" s="7"/>
      <c r="X146" s="7"/>
      <c r="Y146" s="7"/>
      <c r="Z146" s="7"/>
      <c r="AA146" s="7"/>
      <c r="AB146" s="7"/>
      <c r="AC146" s="7"/>
      <c r="AD146" s="7"/>
      <c r="AE146" s="7"/>
      <c r="AF146" s="7"/>
      <c r="AG146" s="7"/>
      <c r="AH146" s="7"/>
    </row>
    <row r="147" spans="17:34" x14ac:dyDescent="0.25">
      <c r="Q147" s="7"/>
      <c r="R147" s="7"/>
      <c r="S147" s="7"/>
      <c r="T147" s="7"/>
      <c r="U147" s="7"/>
      <c r="V147" s="7"/>
      <c r="W147" s="7"/>
      <c r="X147" s="7"/>
      <c r="Y147" s="7"/>
      <c r="Z147" s="7"/>
      <c r="AA147" s="7"/>
      <c r="AB147" s="7"/>
      <c r="AC147" s="7"/>
      <c r="AD147" s="7"/>
      <c r="AE147" s="7"/>
      <c r="AF147" s="7"/>
      <c r="AG147" s="7"/>
      <c r="AH147" s="7"/>
    </row>
    <row r="148" spans="17:34" x14ac:dyDescent="0.25">
      <c r="Q148" s="7"/>
      <c r="R148" s="7"/>
      <c r="S148" s="7"/>
      <c r="T148" s="7"/>
      <c r="U148" s="7"/>
      <c r="V148" s="7"/>
      <c r="W148" s="7"/>
      <c r="X148" s="7"/>
      <c r="Y148" s="7"/>
      <c r="Z148" s="7"/>
      <c r="AA148" s="7"/>
      <c r="AB148" s="7"/>
      <c r="AC148" s="7"/>
      <c r="AD148" s="7"/>
      <c r="AE148" s="7"/>
      <c r="AF148" s="7"/>
      <c r="AG148" s="7"/>
      <c r="AH148" s="7"/>
    </row>
    <row r="149" spans="17:34" x14ac:dyDescent="0.25">
      <c r="Q149" s="7"/>
      <c r="R149" s="7"/>
      <c r="S149" s="7"/>
      <c r="T149" s="7"/>
      <c r="U149" s="7"/>
      <c r="V149" s="7"/>
      <c r="W149" s="7"/>
      <c r="X149" s="7"/>
      <c r="Y149" s="7"/>
      <c r="Z149" s="7"/>
      <c r="AA149" s="7"/>
      <c r="AB149" s="7"/>
      <c r="AC149" s="7"/>
      <c r="AD149" s="7"/>
      <c r="AE149" s="7"/>
      <c r="AF149" s="7"/>
      <c r="AG149" s="7"/>
      <c r="AH149" s="7"/>
    </row>
    <row r="150" spans="17:34" x14ac:dyDescent="0.25">
      <c r="Q150" s="7"/>
      <c r="R150" s="7"/>
      <c r="S150" s="7"/>
      <c r="T150" s="7"/>
      <c r="U150" s="7"/>
      <c r="V150" s="7"/>
      <c r="W150" s="7"/>
      <c r="X150" s="7"/>
      <c r="Y150" s="7"/>
      <c r="Z150" s="7"/>
      <c r="AA150" s="7"/>
      <c r="AB150" s="7"/>
      <c r="AC150" s="7"/>
      <c r="AD150" s="7"/>
      <c r="AE150" s="7"/>
      <c r="AF150" s="7"/>
      <c r="AG150" s="7"/>
      <c r="AH150" s="7"/>
    </row>
    <row r="151" spans="17:34" x14ac:dyDescent="0.25">
      <c r="Q151" s="7"/>
      <c r="R151" s="7"/>
      <c r="S151" s="7"/>
      <c r="T151" s="7"/>
      <c r="U151" s="7"/>
      <c r="V151" s="7"/>
      <c r="W151" s="7"/>
      <c r="X151" s="7"/>
      <c r="Y151" s="7"/>
      <c r="Z151" s="7"/>
      <c r="AA151" s="7"/>
      <c r="AB151" s="7"/>
      <c r="AC151" s="7"/>
      <c r="AD151" s="7"/>
      <c r="AE151" s="7"/>
      <c r="AF151" s="7"/>
      <c r="AG151" s="7"/>
      <c r="AH151" s="7"/>
    </row>
    <row r="152" spans="17:34" x14ac:dyDescent="0.25">
      <c r="Q152" s="7"/>
      <c r="R152" s="7"/>
      <c r="S152" s="7"/>
      <c r="T152" s="7"/>
      <c r="U152" s="7"/>
      <c r="V152" s="7"/>
      <c r="W152" s="7"/>
      <c r="X152" s="7"/>
      <c r="Y152" s="7"/>
      <c r="Z152" s="7"/>
      <c r="AA152" s="7"/>
      <c r="AB152" s="7"/>
      <c r="AC152" s="7"/>
      <c r="AD152" s="7"/>
      <c r="AE152" s="7"/>
      <c r="AF152" s="7"/>
      <c r="AG152" s="7"/>
      <c r="AH152" s="7"/>
    </row>
    <row r="153" spans="17:34" x14ac:dyDescent="0.25">
      <c r="Q153" s="7"/>
      <c r="R153" s="7"/>
      <c r="S153" s="7"/>
      <c r="T153" s="7"/>
      <c r="U153" s="7"/>
      <c r="V153" s="7"/>
      <c r="W153" s="7"/>
      <c r="X153" s="7"/>
      <c r="Y153" s="7"/>
      <c r="Z153" s="7"/>
      <c r="AA153" s="7"/>
      <c r="AB153" s="7"/>
      <c r="AC153" s="7"/>
      <c r="AD153" s="7"/>
      <c r="AE153" s="7"/>
      <c r="AF153" s="7"/>
      <c r="AG153" s="7"/>
      <c r="AH153" s="7"/>
    </row>
    <row r="154" spans="17:34" x14ac:dyDescent="0.25">
      <c r="Q154" s="7"/>
      <c r="R154" s="7"/>
      <c r="S154" s="7"/>
      <c r="T154" s="7"/>
      <c r="U154" s="7"/>
      <c r="V154" s="7"/>
      <c r="W154" s="7"/>
      <c r="X154" s="7"/>
      <c r="Y154" s="7"/>
      <c r="Z154" s="7"/>
      <c r="AA154" s="7"/>
      <c r="AB154" s="7"/>
      <c r="AC154" s="7"/>
      <c r="AD154" s="7"/>
      <c r="AE154" s="7"/>
      <c r="AF154" s="7"/>
      <c r="AG154" s="7"/>
      <c r="AH154" s="7"/>
    </row>
    <row r="155" spans="17:34" x14ac:dyDescent="0.25">
      <c r="Q155" s="7"/>
      <c r="R155" s="7"/>
      <c r="S155" s="7"/>
      <c r="T155" s="7"/>
      <c r="U155" s="7"/>
      <c r="V155" s="7"/>
      <c r="W155" s="7"/>
      <c r="X155" s="7"/>
      <c r="Y155" s="7"/>
      <c r="Z155" s="7"/>
      <c r="AA155" s="7"/>
      <c r="AB155" s="7"/>
      <c r="AC155" s="7"/>
      <c r="AD155" s="7"/>
      <c r="AE155" s="7"/>
      <c r="AF155" s="7"/>
      <c r="AG155" s="7"/>
      <c r="AH155" s="7"/>
    </row>
    <row r="156" spans="17:34" x14ac:dyDescent="0.25">
      <c r="Q156" s="7"/>
      <c r="R156" s="7"/>
      <c r="S156" s="7"/>
      <c r="T156" s="7"/>
      <c r="U156" s="7"/>
      <c r="V156" s="7"/>
      <c r="W156" s="7"/>
      <c r="X156" s="7"/>
      <c r="Y156" s="7"/>
      <c r="Z156" s="7"/>
      <c r="AA156" s="7"/>
      <c r="AB156" s="7"/>
      <c r="AC156" s="7"/>
      <c r="AD156" s="7"/>
      <c r="AE156" s="7"/>
      <c r="AF156" s="7"/>
      <c r="AG156" s="7"/>
      <c r="AH156" s="7"/>
    </row>
    <row r="157" spans="17:34" x14ac:dyDescent="0.25">
      <c r="Q157" s="7"/>
      <c r="R157" s="7"/>
      <c r="S157" s="7"/>
      <c r="T157" s="7"/>
      <c r="U157" s="7"/>
      <c r="V157" s="7"/>
      <c r="W157" s="7"/>
      <c r="X157" s="7"/>
      <c r="Y157" s="7"/>
      <c r="Z157" s="7"/>
      <c r="AA157" s="7"/>
      <c r="AB157" s="7"/>
      <c r="AC157" s="7"/>
      <c r="AD157" s="7"/>
      <c r="AE157" s="7"/>
      <c r="AF157" s="7"/>
      <c r="AG157" s="7"/>
      <c r="AH157" s="7"/>
    </row>
    <row r="158" spans="17:34" x14ac:dyDescent="0.25">
      <c r="Q158" s="7"/>
      <c r="R158" s="7"/>
      <c r="S158" s="7"/>
      <c r="T158" s="7"/>
      <c r="U158" s="7"/>
      <c r="V158" s="7"/>
      <c r="W158" s="7"/>
      <c r="X158" s="7"/>
      <c r="Y158" s="7"/>
      <c r="Z158" s="7"/>
      <c r="AA158" s="7"/>
      <c r="AB158" s="7"/>
      <c r="AC158" s="7"/>
      <c r="AD158" s="7"/>
      <c r="AE158" s="7"/>
      <c r="AF158" s="7"/>
      <c r="AG158" s="7"/>
      <c r="AH158" s="7"/>
    </row>
    <row r="159" spans="17:34" x14ac:dyDescent="0.25">
      <c r="Q159" s="7"/>
      <c r="R159" s="7"/>
      <c r="S159" s="7"/>
      <c r="T159" s="7"/>
      <c r="U159" s="7"/>
      <c r="V159" s="7"/>
      <c r="W159" s="7"/>
      <c r="X159" s="7"/>
      <c r="Y159" s="7"/>
      <c r="Z159" s="7"/>
      <c r="AA159" s="7"/>
      <c r="AB159" s="7"/>
      <c r="AC159" s="7"/>
      <c r="AD159" s="7"/>
      <c r="AE159" s="7"/>
      <c r="AF159" s="7"/>
      <c r="AG159" s="7"/>
      <c r="AH159" s="7"/>
    </row>
    <row r="160" spans="17:34" x14ac:dyDescent="0.25">
      <c r="Q160" s="7"/>
      <c r="R160" s="7"/>
      <c r="S160" s="7"/>
      <c r="T160" s="7"/>
      <c r="U160" s="7"/>
      <c r="V160" s="7"/>
      <c r="W160" s="7"/>
      <c r="X160" s="7"/>
      <c r="Y160" s="7"/>
      <c r="Z160" s="7"/>
      <c r="AA160" s="7"/>
      <c r="AB160" s="7"/>
      <c r="AC160" s="7"/>
      <c r="AD160" s="7"/>
      <c r="AE160" s="7"/>
      <c r="AF160" s="7"/>
      <c r="AG160" s="7"/>
      <c r="AH160" s="7"/>
    </row>
    <row r="161" spans="17:34" x14ac:dyDescent="0.25">
      <c r="Q161" s="7"/>
      <c r="R161" s="7"/>
      <c r="S161" s="7"/>
      <c r="T161" s="7"/>
      <c r="U161" s="7"/>
      <c r="V161" s="7"/>
      <c r="W161" s="7"/>
      <c r="X161" s="7"/>
      <c r="Y161" s="7"/>
      <c r="Z161" s="7"/>
      <c r="AA161" s="7"/>
      <c r="AB161" s="7"/>
      <c r="AC161" s="7"/>
      <c r="AD161" s="7"/>
      <c r="AE161" s="7"/>
      <c r="AF161" s="7"/>
      <c r="AG161" s="7"/>
      <c r="AH161" s="7"/>
    </row>
    <row r="162" spans="17:34" x14ac:dyDescent="0.25">
      <c r="Q162" s="7"/>
      <c r="R162" s="7"/>
      <c r="S162" s="7"/>
      <c r="T162" s="7"/>
      <c r="U162" s="7"/>
      <c r="V162" s="7"/>
      <c r="W162" s="7"/>
      <c r="X162" s="7"/>
      <c r="Y162" s="7"/>
      <c r="Z162" s="7"/>
      <c r="AA162" s="7"/>
      <c r="AB162" s="7"/>
      <c r="AC162" s="7"/>
      <c r="AD162" s="7"/>
      <c r="AE162" s="7"/>
      <c r="AF162" s="7"/>
      <c r="AG162" s="7"/>
      <c r="AH162" s="7"/>
    </row>
    <row r="163" spans="17:34" x14ac:dyDescent="0.25">
      <c r="Q163" s="7"/>
      <c r="R163" s="7"/>
      <c r="S163" s="7"/>
      <c r="T163" s="7"/>
      <c r="U163" s="7"/>
      <c r="V163" s="7"/>
      <c r="W163" s="7"/>
      <c r="X163" s="7"/>
      <c r="Y163" s="7"/>
      <c r="Z163" s="7"/>
      <c r="AA163" s="7"/>
      <c r="AB163" s="7"/>
      <c r="AC163" s="7"/>
      <c r="AD163" s="7"/>
      <c r="AE163" s="7"/>
      <c r="AF163" s="7"/>
      <c r="AG163" s="7"/>
      <c r="AH163" s="7"/>
    </row>
    <row r="164" spans="17:34" x14ac:dyDescent="0.25">
      <c r="Q164" s="7"/>
      <c r="R164" s="7"/>
      <c r="S164" s="7"/>
      <c r="T164" s="7"/>
      <c r="U164" s="7"/>
      <c r="V164" s="7"/>
      <c r="W164" s="7"/>
      <c r="X164" s="7"/>
      <c r="Y164" s="7"/>
      <c r="Z164" s="7"/>
      <c r="AA164" s="7"/>
      <c r="AB164" s="7"/>
      <c r="AC164" s="7"/>
      <c r="AD164" s="7"/>
      <c r="AE164" s="7"/>
      <c r="AF164" s="7"/>
      <c r="AG164" s="7"/>
      <c r="AH164" s="7"/>
    </row>
    <row r="165" spans="17:34" x14ac:dyDescent="0.25">
      <c r="Q165" s="7"/>
      <c r="R165" s="7"/>
      <c r="S165" s="7"/>
      <c r="T165" s="7"/>
      <c r="U165" s="7"/>
      <c r="V165" s="7"/>
      <c r="W165" s="7"/>
      <c r="X165" s="7"/>
      <c r="Y165" s="7"/>
      <c r="Z165" s="7"/>
      <c r="AA165" s="7"/>
      <c r="AB165" s="7"/>
      <c r="AC165" s="7"/>
      <c r="AD165" s="7"/>
      <c r="AE165" s="7"/>
      <c r="AF165" s="7"/>
      <c r="AG165" s="7"/>
      <c r="AH165" s="7"/>
    </row>
    <row r="166" spans="17:34" x14ac:dyDescent="0.25">
      <c r="Q166" s="7"/>
      <c r="R166" s="7"/>
      <c r="S166" s="7"/>
      <c r="T166" s="7"/>
      <c r="U166" s="7"/>
      <c r="V166" s="7"/>
      <c r="W166" s="7"/>
      <c r="X166" s="7"/>
      <c r="Y166" s="7"/>
      <c r="Z166" s="7"/>
      <c r="AA166" s="7"/>
      <c r="AB166" s="7"/>
      <c r="AC166" s="7"/>
      <c r="AD166" s="7"/>
      <c r="AE166" s="7"/>
      <c r="AF166" s="7"/>
      <c r="AG166" s="7"/>
      <c r="AH166" s="7"/>
    </row>
    <row r="167" spans="17:34" x14ac:dyDescent="0.25">
      <c r="Q167" s="7"/>
      <c r="R167" s="7"/>
      <c r="S167" s="7"/>
      <c r="T167" s="7"/>
      <c r="U167" s="7"/>
      <c r="V167" s="7"/>
      <c r="W167" s="7"/>
      <c r="X167" s="7"/>
      <c r="Y167" s="7"/>
      <c r="Z167" s="7"/>
      <c r="AA167" s="7"/>
      <c r="AB167" s="7"/>
      <c r="AC167" s="7"/>
      <c r="AD167" s="7"/>
      <c r="AE167" s="7"/>
      <c r="AF167" s="7"/>
      <c r="AG167" s="7"/>
      <c r="AH167" s="7"/>
    </row>
    <row r="168" spans="17:34" x14ac:dyDescent="0.25">
      <c r="Q168" s="7"/>
      <c r="R168" s="7"/>
      <c r="S168" s="7"/>
      <c r="T168" s="7"/>
      <c r="U168" s="7"/>
      <c r="V168" s="7"/>
      <c r="W168" s="7"/>
      <c r="X168" s="7"/>
      <c r="Y168" s="7"/>
      <c r="Z168" s="7"/>
      <c r="AA168" s="7"/>
      <c r="AB168" s="7"/>
      <c r="AC168" s="7"/>
      <c r="AD168" s="7"/>
      <c r="AE168" s="7"/>
      <c r="AF168" s="7"/>
      <c r="AG168" s="7"/>
      <c r="AH168" s="7"/>
    </row>
    <row r="169" spans="17:34" x14ac:dyDescent="0.25">
      <c r="Q169" s="7"/>
      <c r="R169" s="7"/>
      <c r="S169" s="7"/>
      <c r="T169" s="7"/>
      <c r="U169" s="7"/>
      <c r="V169" s="7"/>
      <c r="W169" s="7"/>
      <c r="X169" s="7"/>
      <c r="Y169" s="7"/>
      <c r="Z169" s="7"/>
      <c r="AA169" s="7"/>
      <c r="AB169" s="7"/>
      <c r="AC169" s="7"/>
      <c r="AD169" s="7"/>
      <c r="AE169" s="7"/>
      <c r="AF169" s="7"/>
      <c r="AG169" s="7"/>
      <c r="AH169" s="7"/>
    </row>
    <row r="170" spans="17:34" x14ac:dyDescent="0.25">
      <c r="Q170" s="7"/>
      <c r="R170" s="7"/>
      <c r="S170" s="7"/>
      <c r="T170" s="7"/>
      <c r="U170" s="7"/>
      <c r="V170" s="7"/>
      <c r="W170" s="7"/>
      <c r="X170" s="7"/>
      <c r="Y170" s="7"/>
      <c r="Z170" s="7"/>
      <c r="AA170" s="7"/>
      <c r="AB170" s="7"/>
      <c r="AC170" s="7"/>
      <c r="AD170" s="7"/>
      <c r="AE170" s="7"/>
      <c r="AF170" s="7"/>
      <c r="AG170" s="7"/>
      <c r="AH170" s="7"/>
    </row>
    <row r="171" spans="17:34" x14ac:dyDescent="0.25">
      <c r="Q171" s="7"/>
      <c r="R171" s="7"/>
      <c r="S171" s="7"/>
      <c r="T171" s="7"/>
      <c r="U171" s="7"/>
      <c r="V171" s="7"/>
      <c r="W171" s="7"/>
      <c r="X171" s="7"/>
      <c r="Y171" s="7"/>
      <c r="Z171" s="7"/>
      <c r="AA171" s="7"/>
      <c r="AB171" s="7"/>
      <c r="AC171" s="7"/>
      <c r="AD171" s="7"/>
      <c r="AE171" s="7"/>
      <c r="AF171" s="7"/>
      <c r="AG171" s="7"/>
      <c r="AH171" s="7"/>
    </row>
    <row r="172" spans="17:34" x14ac:dyDescent="0.25">
      <c r="Q172" s="7"/>
      <c r="R172" s="7"/>
      <c r="S172" s="7"/>
      <c r="T172" s="7"/>
      <c r="U172" s="7"/>
      <c r="V172" s="7"/>
      <c r="W172" s="7"/>
      <c r="X172" s="7"/>
      <c r="Y172" s="7"/>
      <c r="Z172" s="7"/>
      <c r="AA172" s="7"/>
      <c r="AB172" s="7"/>
      <c r="AC172" s="7"/>
      <c r="AD172" s="7"/>
      <c r="AE172" s="7"/>
      <c r="AF172" s="7"/>
      <c r="AG172" s="7"/>
      <c r="AH172" s="7"/>
    </row>
    <row r="173" spans="17:34" x14ac:dyDescent="0.25">
      <c r="Q173" s="7"/>
      <c r="R173" s="7"/>
      <c r="S173" s="7"/>
      <c r="T173" s="7"/>
      <c r="U173" s="7"/>
      <c r="V173" s="7"/>
      <c r="W173" s="7"/>
      <c r="X173" s="7"/>
      <c r="Y173" s="7"/>
      <c r="Z173" s="7"/>
      <c r="AA173" s="7"/>
      <c r="AB173" s="7"/>
      <c r="AC173" s="7"/>
      <c r="AD173" s="7"/>
      <c r="AE173" s="7"/>
      <c r="AF173" s="7"/>
      <c r="AG173" s="7"/>
      <c r="AH173" s="7"/>
    </row>
    <row r="174" spans="17:34" x14ac:dyDescent="0.25">
      <c r="Q174" s="7"/>
      <c r="R174" s="7"/>
      <c r="S174" s="7"/>
      <c r="T174" s="7"/>
      <c r="U174" s="7"/>
      <c r="V174" s="7"/>
      <c r="W174" s="7"/>
      <c r="X174" s="7"/>
      <c r="Y174" s="7"/>
      <c r="Z174" s="7"/>
      <c r="AA174" s="7"/>
      <c r="AB174" s="7"/>
      <c r="AC174" s="7"/>
      <c r="AD174" s="7"/>
      <c r="AE174" s="7"/>
      <c r="AF174" s="7"/>
      <c r="AG174" s="7"/>
      <c r="AH174" s="7"/>
    </row>
    <row r="175" spans="17:34" x14ac:dyDescent="0.25">
      <c r="Q175" s="7"/>
      <c r="R175" s="7"/>
      <c r="S175" s="7"/>
      <c r="T175" s="7"/>
      <c r="U175" s="7"/>
      <c r="V175" s="7"/>
      <c r="W175" s="7"/>
      <c r="X175" s="7"/>
      <c r="Y175" s="7"/>
      <c r="Z175" s="7"/>
      <c r="AA175" s="7"/>
      <c r="AB175" s="7"/>
      <c r="AC175" s="7"/>
      <c r="AD175" s="7"/>
      <c r="AE175" s="7"/>
      <c r="AF175" s="7"/>
      <c r="AG175" s="7"/>
      <c r="AH175" s="7"/>
    </row>
    <row r="176" spans="17:34" x14ac:dyDescent="0.25">
      <c r="Q176" s="7"/>
      <c r="R176" s="7"/>
      <c r="S176" s="7"/>
      <c r="T176" s="7"/>
      <c r="U176" s="7"/>
      <c r="V176" s="7"/>
      <c r="W176" s="7"/>
      <c r="X176" s="7"/>
      <c r="Y176" s="7"/>
      <c r="Z176" s="7"/>
      <c r="AA176" s="7"/>
      <c r="AB176" s="7"/>
      <c r="AC176" s="7"/>
      <c r="AD176" s="7"/>
      <c r="AE176" s="7"/>
      <c r="AF176" s="7"/>
      <c r="AG176" s="7"/>
      <c r="AH176" s="7"/>
    </row>
    <row r="177" spans="17:34" x14ac:dyDescent="0.25">
      <c r="Q177" s="7"/>
      <c r="R177" s="7"/>
      <c r="S177" s="7"/>
      <c r="T177" s="7"/>
      <c r="U177" s="7"/>
      <c r="V177" s="7"/>
      <c r="W177" s="7"/>
      <c r="X177" s="7"/>
      <c r="Y177" s="7"/>
      <c r="Z177" s="7"/>
      <c r="AA177" s="7"/>
      <c r="AB177" s="7"/>
      <c r="AC177" s="7"/>
      <c r="AD177" s="7"/>
      <c r="AE177" s="7"/>
      <c r="AF177" s="7"/>
      <c r="AG177" s="7"/>
      <c r="AH177" s="7"/>
    </row>
    <row r="178" spans="17:34" x14ac:dyDescent="0.25">
      <c r="Q178" s="7"/>
      <c r="R178" s="7"/>
      <c r="S178" s="7"/>
      <c r="T178" s="7"/>
      <c r="U178" s="7"/>
      <c r="V178" s="7"/>
      <c r="W178" s="7"/>
      <c r="X178" s="7"/>
      <c r="Y178" s="7"/>
      <c r="Z178" s="7"/>
      <c r="AA178" s="7"/>
      <c r="AB178" s="7"/>
      <c r="AC178" s="7"/>
      <c r="AD178" s="7"/>
      <c r="AE178" s="7"/>
      <c r="AF178" s="7"/>
      <c r="AG178" s="7"/>
      <c r="AH178" s="7"/>
    </row>
  </sheetData>
  <sheetProtection algorithmName="SHA-512" hashValue="A9Pwq/ilSNDGyQ3+BYatCxaak0k42YDjeWaSbU3G1MeFhu6KwWqwzkRCj6wR00sndJ5iyuDeP1Oksf5lV69PiA==" saltValue="6zMunaNNJWq+xHbhaYsKig==" spinCount="100000" sheet="1" objects="1" scenarios="1"/>
  <mergeCells count="32">
    <mergeCell ref="A1:P4"/>
    <mergeCell ref="A35:P36"/>
    <mergeCell ref="A6:P7"/>
    <mergeCell ref="A19:P20"/>
    <mergeCell ref="A8:P18"/>
    <mergeCell ref="A21:P21"/>
    <mergeCell ref="A22:P22"/>
    <mergeCell ref="B23:P23"/>
    <mergeCell ref="B24:P24"/>
    <mergeCell ref="B25:P25"/>
    <mergeCell ref="B26:P26"/>
    <mergeCell ref="B27:P27"/>
    <mergeCell ref="B28:P28"/>
    <mergeCell ref="B29:P29"/>
    <mergeCell ref="B30:P30"/>
    <mergeCell ref="B31:P31"/>
    <mergeCell ref="A32:P32"/>
    <mergeCell ref="A33:P33"/>
    <mergeCell ref="A37:P41"/>
    <mergeCell ref="A44:P44"/>
    <mergeCell ref="A45:P45"/>
    <mergeCell ref="A48:P48"/>
    <mergeCell ref="A49:P49"/>
    <mergeCell ref="A54:P54"/>
    <mergeCell ref="A55:P55"/>
    <mergeCell ref="A43:P43"/>
    <mergeCell ref="A46:P46"/>
    <mergeCell ref="A47:P47"/>
    <mergeCell ref="A50:P50"/>
    <mergeCell ref="A52:P52"/>
    <mergeCell ref="A53:P53"/>
    <mergeCell ref="A51:P51"/>
  </mergeCells>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D21A-E167-4FAE-BC26-D6F397BFF21A}">
  <sheetPr>
    <tabColor theme="4"/>
  </sheetPr>
  <dimension ref="A1:AC47"/>
  <sheetViews>
    <sheetView showGridLines="0" workbookViewId="0">
      <selection activeCell="N8" sqref="N8"/>
    </sheetView>
  </sheetViews>
  <sheetFormatPr defaultRowHeight="15" x14ac:dyDescent="0.25"/>
  <cols>
    <col min="2" max="2" width="10.28515625" bestFit="1" customWidth="1"/>
    <col min="5" max="5" width="31.7109375" customWidth="1"/>
    <col min="6" max="6" width="9.7109375" customWidth="1"/>
  </cols>
  <sheetData>
    <row r="1" spans="1:29" ht="15" customHeight="1" x14ac:dyDescent="0.25">
      <c r="A1" s="93" t="s">
        <v>70</v>
      </c>
      <c r="B1" s="78"/>
      <c r="C1" s="78"/>
      <c r="D1" s="78"/>
      <c r="E1" s="78"/>
      <c r="F1" s="78"/>
    </row>
    <row r="2" spans="1:29" ht="15" customHeight="1" x14ac:dyDescent="0.25">
      <c r="A2" s="78"/>
      <c r="B2" s="78"/>
      <c r="C2" s="78"/>
      <c r="D2" s="78"/>
      <c r="E2" s="78"/>
      <c r="F2" s="78"/>
      <c r="G2" s="7"/>
      <c r="H2" s="7"/>
      <c r="I2" s="7"/>
      <c r="J2" s="7"/>
      <c r="K2" s="7"/>
      <c r="L2" s="7"/>
      <c r="M2" s="7"/>
      <c r="N2" s="7"/>
      <c r="O2" s="7"/>
      <c r="P2" s="7"/>
      <c r="Q2" s="7"/>
      <c r="R2" s="7"/>
      <c r="S2" s="7"/>
      <c r="T2" s="7"/>
      <c r="U2" s="7"/>
      <c r="V2" s="7"/>
      <c r="W2" s="7"/>
      <c r="X2" s="7"/>
      <c r="Y2" s="7"/>
      <c r="Z2" s="7"/>
      <c r="AA2" s="7"/>
      <c r="AB2" s="7"/>
      <c r="AC2" s="7"/>
    </row>
    <row r="3" spans="1:29" ht="15" customHeight="1" x14ac:dyDescent="0.25">
      <c r="A3" s="78"/>
      <c r="B3" s="78"/>
      <c r="C3" s="78"/>
      <c r="D3" s="78"/>
      <c r="E3" s="78"/>
      <c r="F3" s="78"/>
      <c r="G3" s="7"/>
      <c r="H3" s="7"/>
      <c r="I3" s="7"/>
      <c r="J3" s="7"/>
      <c r="K3" s="7"/>
      <c r="L3" s="7"/>
      <c r="M3" s="7"/>
      <c r="N3" s="7"/>
      <c r="O3" s="7"/>
      <c r="P3" s="7"/>
      <c r="Q3" s="7"/>
      <c r="R3" s="7"/>
      <c r="S3" s="7"/>
      <c r="T3" s="7"/>
      <c r="U3" s="7"/>
      <c r="V3" s="7"/>
      <c r="W3" s="7"/>
      <c r="X3" s="7"/>
      <c r="Y3" s="7"/>
      <c r="Z3" s="7"/>
      <c r="AA3" s="7"/>
      <c r="AB3" s="7"/>
      <c r="AC3" s="7"/>
    </row>
    <row r="4" spans="1:29" ht="15" customHeight="1" x14ac:dyDescent="0.25">
      <c r="A4" s="78"/>
      <c r="B4" s="78"/>
      <c r="C4" s="78"/>
      <c r="D4" s="78"/>
      <c r="E4" s="78"/>
      <c r="F4" s="78"/>
      <c r="G4" s="7"/>
      <c r="H4" s="7"/>
      <c r="I4" s="7"/>
      <c r="J4" s="7"/>
      <c r="K4" s="7"/>
      <c r="L4" s="7"/>
      <c r="M4" s="7"/>
      <c r="N4" s="7"/>
      <c r="O4" s="7"/>
      <c r="P4" s="7"/>
      <c r="Q4" s="7"/>
      <c r="R4" s="7"/>
      <c r="S4" s="7"/>
      <c r="T4" s="7"/>
      <c r="U4" s="7"/>
      <c r="V4" s="7"/>
      <c r="W4" s="7"/>
      <c r="X4" s="7"/>
      <c r="Y4" s="7"/>
      <c r="Z4" s="7"/>
      <c r="AA4" s="7"/>
      <c r="AB4" s="7"/>
      <c r="AC4" s="7"/>
    </row>
    <row r="5" spans="1:29" x14ac:dyDescent="0.25">
      <c r="B5" s="7"/>
      <c r="C5" s="7"/>
      <c r="D5" s="7"/>
      <c r="E5" s="7"/>
      <c r="F5" s="7"/>
      <c r="G5" s="7"/>
      <c r="H5" s="7"/>
      <c r="I5" s="7"/>
      <c r="J5" s="7"/>
      <c r="K5" s="7"/>
      <c r="L5" s="7"/>
      <c r="M5" s="7"/>
      <c r="N5" s="7"/>
      <c r="O5" s="7"/>
      <c r="P5" s="7"/>
      <c r="Q5" s="7"/>
      <c r="R5" s="7"/>
      <c r="S5" s="7"/>
      <c r="T5" s="7"/>
      <c r="U5" s="7"/>
      <c r="V5" s="7"/>
      <c r="W5" s="7"/>
      <c r="X5" s="7"/>
      <c r="Y5" s="7"/>
      <c r="Z5" s="7"/>
      <c r="AA5" s="7"/>
      <c r="AB5" s="7"/>
      <c r="AC5" s="7"/>
    </row>
    <row r="6" spans="1:29" x14ac:dyDescent="0.25">
      <c r="A6" s="11" t="s">
        <v>80</v>
      </c>
      <c r="C6" s="7"/>
      <c r="D6" s="7"/>
      <c r="E6" s="7"/>
      <c r="F6" s="7"/>
      <c r="G6" s="7"/>
      <c r="H6" s="7"/>
      <c r="I6" s="7"/>
      <c r="J6" s="7"/>
      <c r="K6" s="7"/>
      <c r="L6" s="7"/>
      <c r="M6" s="7"/>
      <c r="N6" s="7"/>
      <c r="O6" s="7"/>
      <c r="P6" s="7"/>
      <c r="Q6" s="7"/>
      <c r="R6" s="7"/>
      <c r="S6" s="7"/>
      <c r="T6" s="7"/>
      <c r="U6" s="7"/>
      <c r="V6" s="7"/>
      <c r="W6" s="7"/>
      <c r="X6" s="7"/>
      <c r="Y6" s="7"/>
      <c r="Z6" s="7"/>
      <c r="AA6" s="7"/>
      <c r="AB6" s="7"/>
      <c r="AC6" s="7"/>
    </row>
    <row r="7" spans="1:29" ht="13.5" customHeight="1" x14ac:dyDescent="0.25">
      <c r="A7" s="24"/>
      <c r="B7" s="24"/>
      <c r="C7" s="24"/>
      <c r="D7" s="24"/>
      <c r="E7" s="24"/>
      <c r="F7" s="24"/>
      <c r="G7" s="24"/>
      <c r="H7" s="24"/>
      <c r="I7" s="24"/>
      <c r="J7" s="24"/>
      <c r="K7" s="24"/>
      <c r="L7" s="7"/>
      <c r="M7" s="7"/>
      <c r="N7" s="7"/>
      <c r="O7" s="7"/>
      <c r="P7" s="7"/>
      <c r="Q7" s="7"/>
      <c r="R7" s="7"/>
      <c r="S7" s="7"/>
      <c r="T7" s="7"/>
      <c r="U7" s="7"/>
      <c r="V7" s="7"/>
      <c r="W7" s="7"/>
      <c r="X7" s="7"/>
      <c r="Y7" s="7"/>
      <c r="Z7" s="7"/>
      <c r="AA7" s="7"/>
      <c r="AB7" s="7"/>
      <c r="AC7" s="7"/>
    </row>
    <row r="8" spans="1:29" ht="57.75" customHeight="1" x14ac:dyDescent="0.25">
      <c r="A8" s="89" t="s">
        <v>118</v>
      </c>
      <c r="B8" s="89"/>
      <c r="C8" s="89"/>
      <c r="D8" s="89"/>
      <c r="E8" s="89"/>
      <c r="F8" s="89"/>
      <c r="G8" s="89"/>
      <c r="H8" s="89"/>
      <c r="I8" s="89"/>
      <c r="J8" s="89"/>
      <c r="K8" s="89"/>
      <c r="L8" s="7"/>
      <c r="M8" s="7"/>
      <c r="N8" s="7"/>
      <c r="O8" s="7"/>
      <c r="P8" s="7"/>
      <c r="Q8" s="7"/>
      <c r="R8" s="7"/>
      <c r="S8" s="7"/>
      <c r="T8" s="7"/>
      <c r="U8" s="7"/>
      <c r="V8" s="7"/>
      <c r="W8" s="7"/>
      <c r="X8" s="7"/>
      <c r="Y8" s="7"/>
      <c r="Z8" s="7"/>
      <c r="AA8" s="7"/>
      <c r="AB8" s="7"/>
      <c r="AC8" s="7"/>
    </row>
    <row r="9" spans="1:29" x14ac:dyDescent="0.25">
      <c r="B9" s="7"/>
      <c r="C9" s="7"/>
      <c r="D9" s="7"/>
      <c r="E9" s="7"/>
      <c r="F9" s="7"/>
      <c r="G9" s="7"/>
      <c r="H9" s="7"/>
      <c r="I9" s="7"/>
      <c r="J9" s="7"/>
      <c r="K9" s="7"/>
      <c r="L9" s="7"/>
      <c r="M9" s="7"/>
      <c r="N9" s="7"/>
      <c r="O9" s="7"/>
      <c r="P9" s="7"/>
      <c r="Q9" s="7"/>
      <c r="R9" s="7"/>
      <c r="S9" s="7"/>
      <c r="T9" s="7"/>
      <c r="U9" s="7"/>
      <c r="V9" s="7"/>
      <c r="W9" s="7"/>
      <c r="X9" s="7"/>
      <c r="Y9" s="7"/>
      <c r="Z9" s="7"/>
      <c r="AA9" s="7"/>
      <c r="AB9" s="7"/>
      <c r="AC9" s="7"/>
    </row>
    <row r="10" spans="1:29" x14ac:dyDescent="0.25">
      <c r="A10" s="13" t="s">
        <v>76</v>
      </c>
      <c r="B10" s="14" t="s">
        <v>78</v>
      </c>
      <c r="C10" s="14"/>
      <c r="D10" s="7"/>
      <c r="E10" s="7"/>
      <c r="F10" s="7"/>
      <c r="G10" s="7"/>
      <c r="H10" s="7"/>
      <c r="I10" s="7"/>
      <c r="J10" s="7"/>
      <c r="K10" s="7"/>
      <c r="L10" s="7"/>
      <c r="M10" s="7"/>
      <c r="N10" s="7"/>
      <c r="O10" s="7"/>
      <c r="P10" s="7"/>
      <c r="Q10" s="7"/>
      <c r="R10" s="7"/>
      <c r="S10" s="7"/>
      <c r="T10" s="7"/>
      <c r="U10" s="7"/>
      <c r="V10" s="7"/>
      <c r="W10" s="7"/>
      <c r="X10" s="7"/>
      <c r="Y10" s="7"/>
      <c r="Z10" s="7"/>
      <c r="AA10" s="7"/>
      <c r="AB10" s="7"/>
      <c r="AC10" s="7"/>
    </row>
    <row r="11" spans="1:29" x14ac:dyDescent="0.25">
      <c r="B11" s="15" t="s">
        <v>0</v>
      </c>
      <c r="C11" s="15"/>
      <c r="D11" s="7"/>
      <c r="E11" s="7"/>
      <c r="F11" s="7"/>
      <c r="G11" s="7"/>
      <c r="H11" s="7"/>
      <c r="I11" s="7"/>
      <c r="J11" s="7"/>
      <c r="K11" s="7"/>
      <c r="L11" s="7"/>
      <c r="M11" s="7"/>
      <c r="N11" s="7"/>
      <c r="O11" s="7"/>
      <c r="P11" s="7"/>
      <c r="Q11" s="7"/>
      <c r="R11" s="7"/>
      <c r="S11" s="7"/>
      <c r="T11" s="7"/>
      <c r="U11" s="7"/>
      <c r="V11" s="7"/>
      <c r="W11" s="7"/>
      <c r="X11" s="7"/>
      <c r="Y11" s="7"/>
      <c r="Z11" s="7"/>
      <c r="AA11" s="7"/>
      <c r="AB11" s="7"/>
      <c r="AC11" s="7"/>
    </row>
    <row r="12" spans="1:29" x14ac:dyDescent="0.25">
      <c r="B12" s="16" t="s">
        <v>77</v>
      </c>
      <c r="C12" s="16"/>
      <c r="D12" s="7"/>
      <c r="E12" s="7"/>
      <c r="F12" s="7"/>
      <c r="G12" s="7"/>
      <c r="H12" s="7"/>
      <c r="I12" s="7"/>
      <c r="J12" s="7"/>
      <c r="K12" s="7"/>
      <c r="L12" s="7"/>
      <c r="M12" s="7"/>
      <c r="N12" s="7"/>
      <c r="O12" s="7"/>
      <c r="P12" s="7"/>
      <c r="Q12" s="7"/>
      <c r="R12" s="7"/>
      <c r="S12" s="7"/>
      <c r="T12" s="7"/>
      <c r="U12" s="7"/>
      <c r="V12" s="7"/>
      <c r="W12" s="7"/>
      <c r="X12" s="7"/>
      <c r="Y12" s="7"/>
      <c r="Z12" s="7"/>
      <c r="AA12" s="7"/>
      <c r="AB12" s="7"/>
      <c r="AC12" s="7"/>
    </row>
    <row r="13" spans="1:29" x14ac:dyDescent="0.25">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row>
    <row r="14" spans="1:29" x14ac:dyDescent="0.25">
      <c r="B14" s="92" t="s">
        <v>79</v>
      </c>
      <c r="C14" s="92"/>
      <c r="D14" s="92"/>
      <c r="E14" s="92"/>
      <c r="F14" s="17">
        <v>240</v>
      </c>
      <c r="G14" s="7"/>
      <c r="H14" s="7"/>
      <c r="I14" s="7"/>
      <c r="J14" s="7"/>
      <c r="K14" s="7"/>
      <c r="L14" s="7"/>
      <c r="M14" s="7"/>
      <c r="N14" s="7"/>
      <c r="O14" s="7"/>
      <c r="P14" s="7"/>
      <c r="Q14" s="7"/>
      <c r="R14" s="7"/>
      <c r="S14" s="7"/>
      <c r="T14" s="7"/>
      <c r="U14" s="7"/>
      <c r="V14" s="7"/>
      <c r="W14" s="7"/>
      <c r="X14" s="7"/>
      <c r="Y14" s="7"/>
      <c r="Z14" s="7"/>
      <c r="AA14" s="7"/>
      <c r="AB14" s="7"/>
      <c r="AC14" s="7"/>
    </row>
    <row r="15" spans="1:29" x14ac:dyDescent="0.25">
      <c r="B15" s="92" t="s">
        <v>81</v>
      </c>
      <c r="C15" s="92"/>
      <c r="D15" s="92"/>
      <c r="E15" s="92"/>
      <c r="F15" s="21">
        <v>125</v>
      </c>
      <c r="G15" s="7"/>
      <c r="H15" s="7"/>
      <c r="I15" s="7"/>
      <c r="J15" s="7"/>
      <c r="K15" s="7"/>
      <c r="L15" s="7"/>
      <c r="M15" s="7"/>
      <c r="N15" s="7"/>
      <c r="O15" s="7"/>
      <c r="P15" s="7"/>
      <c r="Q15" s="7"/>
      <c r="R15" s="7"/>
      <c r="S15" s="7"/>
      <c r="T15" s="7"/>
      <c r="U15" s="7"/>
      <c r="V15" s="7"/>
      <c r="W15" s="7"/>
      <c r="X15" s="7"/>
      <c r="Y15" s="7"/>
      <c r="Z15" s="7"/>
      <c r="AA15" s="7"/>
      <c r="AB15" s="7"/>
      <c r="AC15" s="7"/>
    </row>
    <row r="16" spans="1:29" x14ac:dyDescent="0.25">
      <c r="B16" s="90" t="s">
        <v>71</v>
      </c>
      <c r="C16" s="90"/>
      <c r="D16" s="90"/>
      <c r="E16" s="90"/>
      <c r="F16" s="91">
        <v>19</v>
      </c>
      <c r="G16" s="7"/>
      <c r="H16" s="7"/>
      <c r="I16" s="7"/>
      <c r="J16" s="7"/>
      <c r="K16" s="7"/>
      <c r="L16" s="7"/>
      <c r="M16" s="7"/>
      <c r="N16" s="7"/>
      <c r="O16" s="7"/>
      <c r="P16" s="7"/>
      <c r="Q16" s="7"/>
      <c r="R16" s="7"/>
      <c r="S16" s="7"/>
      <c r="T16" s="7"/>
      <c r="U16" s="7"/>
      <c r="V16" s="7"/>
      <c r="W16" s="7"/>
      <c r="X16" s="7"/>
      <c r="Y16" s="7"/>
      <c r="Z16" s="7"/>
      <c r="AA16" s="7"/>
      <c r="AB16" s="7"/>
      <c r="AC16" s="7"/>
    </row>
    <row r="17" spans="2:29" ht="3" customHeight="1" x14ac:dyDescent="0.25">
      <c r="B17" s="90"/>
      <c r="C17" s="90"/>
      <c r="D17" s="90"/>
      <c r="E17" s="90"/>
      <c r="F17" s="91"/>
      <c r="G17" s="7"/>
      <c r="H17" s="7"/>
      <c r="I17" s="7"/>
      <c r="J17" s="7"/>
      <c r="K17" s="7"/>
      <c r="L17" s="7"/>
      <c r="M17" s="7"/>
      <c r="N17" s="7"/>
      <c r="O17" s="7"/>
      <c r="P17" s="7"/>
      <c r="Q17" s="7"/>
      <c r="R17" s="7"/>
      <c r="S17" s="7"/>
      <c r="T17" s="7"/>
      <c r="U17" s="7"/>
      <c r="V17" s="7"/>
      <c r="W17" s="7"/>
      <c r="X17" s="7"/>
      <c r="Y17" s="7"/>
      <c r="Z17" s="7"/>
      <c r="AA17" s="7"/>
      <c r="AB17" s="7"/>
      <c r="AC17" s="7"/>
    </row>
    <row r="18" spans="2:29" ht="19.5" customHeight="1" x14ac:dyDescent="0.25">
      <c r="B18" s="90" t="s">
        <v>72</v>
      </c>
      <c r="C18" s="90"/>
      <c r="D18" s="90"/>
      <c r="E18" s="90"/>
      <c r="F18" s="18">
        <f>F16*1.25*1000</f>
        <v>23750</v>
      </c>
      <c r="G18" s="7"/>
      <c r="H18" s="7"/>
      <c r="I18" s="7"/>
      <c r="J18" s="7"/>
      <c r="K18" s="7"/>
      <c r="L18" s="7"/>
      <c r="M18" s="7"/>
      <c r="N18" s="7"/>
      <c r="O18" s="7"/>
      <c r="P18" s="7"/>
      <c r="Q18" s="7"/>
      <c r="R18" s="7"/>
      <c r="S18" s="7"/>
      <c r="T18" s="7"/>
      <c r="U18" s="7"/>
      <c r="V18" s="7"/>
      <c r="W18" s="7"/>
      <c r="X18" s="7"/>
      <c r="Y18" s="7"/>
      <c r="Z18" s="7"/>
      <c r="AA18" s="7"/>
      <c r="AB18" s="7"/>
      <c r="AC18" s="7"/>
    </row>
    <row r="19" spans="2:29" ht="19.5" customHeight="1" x14ac:dyDescent="0.25">
      <c r="B19" s="90" t="s">
        <v>73</v>
      </c>
      <c r="C19" s="90"/>
      <c r="D19" s="90"/>
      <c r="E19" s="90"/>
      <c r="F19" s="22">
        <v>3000</v>
      </c>
      <c r="G19" s="7"/>
      <c r="H19" s="7"/>
      <c r="I19" s="7"/>
      <c r="J19" s="7"/>
      <c r="K19" s="7"/>
      <c r="L19" s="7"/>
      <c r="M19" s="7"/>
      <c r="N19" s="7"/>
      <c r="O19" s="7"/>
      <c r="P19" s="7"/>
      <c r="Q19" s="7"/>
      <c r="R19" s="7"/>
      <c r="S19" s="7"/>
      <c r="T19" s="7"/>
      <c r="U19" s="7"/>
      <c r="V19" s="7"/>
      <c r="W19" s="7"/>
      <c r="X19" s="7"/>
      <c r="Y19" s="7"/>
      <c r="Z19" s="7"/>
      <c r="AA19" s="7"/>
      <c r="AB19" s="7"/>
      <c r="AC19" s="7"/>
    </row>
    <row r="20" spans="2:29" ht="18.75" customHeight="1" x14ac:dyDescent="0.25">
      <c r="B20" s="90" t="s">
        <v>74</v>
      </c>
      <c r="C20" s="90"/>
      <c r="D20" s="90"/>
      <c r="E20" s="90"/>
      <c r="F20" s="18">
        <f>F18+F19</f>
        <v>26750</v>
      </c>
      <c r="G20" s="12"/>
      <c r="H20" s="7"/>
      <c r="I20" s="7"/>
      <c r="J20" s="7"/>
      <c r="K20" s="7"/>
      <c r="L20" s="7"/>
      <c r="M20" s="7"/>
      <c r="N20" s="7"/>
      <c r="O20" s="7"/>
      <c r="P20" s="7"/>
      <c r="Q20" s="7"/>
      <c r="R20" s="7"/>
      <c r="S20" s="7"/>
      <c r="T20" s="7"/>
      <c r="U20" s="7"/>
      <c r="V20" s="7"/>
      <c r="W20" s="7"/>
      <c r="X20" s="7"/>
      <c r="Y20" s="7"/>
      <c r="Z20" s="7"/>
      <c r="AA20" s="7"/>
      <c r="AB20" s="7"/>
      <c r="AC20" s="7"/>
    </row>
    <row r="21" spans="2:29" ht="16.5" customHeight="1" x14ac:dyDescent="0.25">
      <c r="B21" s="90" t="s">
        <v>75</v>
      </c>
      <c r="C21" s="90"/>
      <c r="D21" s="90"/>
      <c r="E21" s="90"/>
      <c r="F21" s="19">
        <f>F20/F14</f>
        <v>111.45833333333333</v>
      </c>
      <c r="G21" s="7"/>
      <c r="H21" s="7"/>
      <c r="I21" s="7"/>
      <c r="J21" s="7"/>
      <c r="K21" s="7"/>
      <c r="L21" s="7"/>
      <c r="M21" s="7"/>
      <c r="N21" s="7"/>
      <c r="O21" s="7"/>
      <c r="P21" s="7"/>
      <c r="Q21" s="7"/>
      <c r="R21" s="7"/>
      <c r="S21" s="7"/>
      <c r="T21" s="7"/>
      <c r="U21" s="7"/>
      <c r="V21" s="7"/>
      <c r="W21" s="7"/>
      <c r="X21" s="7"/>
      <c r="Y21" s="7"/>
      <c r="Z21" s="7"/>
      <c r="AA21" s="7"/>
      <c r="AB21" s="7"/>
      <c r="AC21" s="7"/>
    </row>
    <row r="22" spans="2:29" x14ac:dyDescent="0.25">
      <c r="B22" s="86" t="s">
        <v>82</v>
      </c>
      <c r="C22" s="87"/>
      <c r="D22" s="87"/>
      <c r="E22" s="88"/>
      <c r="F22" s="20" t="str">
        <f>IF(F21&gt;F15,"Yes","no")</f>
        <v>no</v>
      </c>
      <c r="G22" s="7"/>
      <c r="H22" s="7"/>
      <c r="I22" s="7"/>
      <c r="J22" s="7"/>
      <c r="K22" s="7"/>
      <c r="L22" s="7"/>
      <c r="M22" s="7"/>
      <c r="N22" s="7"/>
      <c r="O22" s="7"/>
      <c r="P22" s="7"/>
      <c r="Q22" s="7"/>
      <c r="R22" s="7"/>
      <c r="S22" s="7"/>
      <c r="T22" s="7"/>
      <c r="U22" s="7"/>
      <c r="V22" s="7"/>
      <c r="W22" s="7"/>
      <c r="X22" s="7"/>
      <c r="Y22" s="7"/>
      <c r="Z22" s="7"/>
      <c r="AA22" s="7"/>
      <c r="AB22" s="7"/>
      <c r="AC22" s="7"/>
    </row>
    <row r="23" spans="2:29" x14ac:dyDescent="0.25">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row>
    <row r="24" spans="2:29" x14ac:dyDescent="0.25">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row>
    <row r="25" spans="2:29" x14ac:dyDescent="0.25">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row>
    <row r="26" spans="2:29" x14ac:dyDescent="0.25">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row>
    <row r="27" spans="2:29" x14ac:dyDescent="0.25">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row>
    <row r="28" spans="2:29" x14ac:dyDescent="0.25">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row>
    <row r="29" spans="2:29" x14ac:dyDescent="0.25">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row>
    <row r="30" spans="2:29" x14ac:dyDescent="0.25">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row>
    <row r="31" spans="2:29" x14ac:dyDescent="0.25">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row>
    <row r="32" spans="2:29" x14ac:dyDescent="0.25">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row>
    <row r="33" spans="2:29" x14ac:dyDescent="0.25">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row>
    <row r="34" spans="2:29" x14ac:dyDescent="0.25">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row>
    <row r="35" spans="2:29" x14ac:dyDescent="0.25">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row>
    <row r="36" spans="2:29" x14ac:dyDescent="0.25">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row>
    <row r="37" spans="2:29" x14ac:dyDescent="0.25">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row>
    <row r="38" spans="2:29" x14ac:dyDescent="0.25">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row>
    <row r="39" spans="2:29" x14ac:dyDescent="0.25">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row>
    <row r="40" spans="2:29" x14ac:dyDescent="0.25">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row>
    <row r="41" spans="2:29" x14ac:dyDescent="0.25">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row>
    <row r="42" spans="2:29" x14ac:dyDescent="0.25">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row>
    <row r="43" spans="2:29" x14ac:dyDescent="0.25">
      <c r="G43" s="7"/>
      <c r="H43" s="7"/>
      <c r="I43" s="7"/>
      <c r="J43" s="7"/>
      <c r="K43" s="7"/>
      <c r="L43" s="7"/>
      <c r="M43" s="7"/>
      <c r="N43" s="7"/>
      <c r="O43" s="7"/>
      <c r="P43" s="7"/>
      <c r="Q43" s="7"/>
      <c r="R43" s="7"/>
      <c r="S43" s="7"/>
      <c r="T43" s="7"/>
      <c r="U43" s="7"/>
      <c r="V43" s="7"/>
      <c r="W43" s="7"/>
      <c r="X43" s="7"/>
      <c r="Y43" s="7"/>
      <c r="Z43" s="7"/>
      <c r="AA43" s="7"/>
      <c r="AB43" s="7"/>
      <c r="AC43" s="7"/>
    </row>
    <row r="44" spans="2:29" x14ac:dyDescent="0.25">
      <c r="G44" s="7"/>
      <c r="H44" s="7"/>
      <c r="I44" s="7"/>
      <c r="J44" s="7"/>
      <c r="K44" s="7"/>
      <c r="L44" s="7"/>
      <c r="M44" s="7"/>
      <c r="N44" s="7"/>
      <c r="O44" s="7"/>
      <c r="P44" s="7"/>
      <c r="Q44" s="7"/>
      <c r="R44" s="7"/>
      <c r="S44" s="7"/>
      <c r="T44" s="7"/>
      <c r="U44" s="7"/>
      <c r="V44" s="7"/>
      <c r="W44" s="7"/>
      <c r="X44" s="7"/>
      <c r="Y44" s="7"/>
      <c r="Z44" s="7"/>
      <c r="AA44" s="7"/>
      <c r="AB44" s="7"/>
      <c r="AC44" s="7"/>
    </row>
    <row r="45" spans="2:29" x14ac:dyDescent="0.25">
      <c r="G45" s="7"/>
      <c r="H45" s="7"/>
      <c r="I45" s="7"/>
      <c r="J45" s="7"/>
      <c r="K45" s="7"/>
      <c r="L45" s="7"/>
      <c r="M45" s="7"/>
      <c r="N45" s="7"/>
      <c r="O45" s="7"/>
      <c r="P45" s="7"/>
      <c r="Q45" s="7"/>
      <c r="R45" s="7"/>
      <c r="S45" s="7"/>
      <c r="T45" s="7"/>
      <c r="U45" s="7"/>
      <c r="V45" s="7"/>
      <c r="W45" s="7"/>
      <c r="X45" s="7"/>
      <c r="Y45" s="7"/>
      <c r="Z45" s="7"/>
      <c r="AA45" s="7"/>
      <c r="AB45" s="7"/>
      <c r="AC45" s="7"/>
    </row>
    <row r="46" spans="2:29" x14ac:dyDescent="0.25">
      <c r="G46" s="7"/>
      <c r="H46" s="7"/>
      <c r="I46" s="7"/>
      <c r="J46" s="7"/>
      <c r="K46" s="7"/>
      <c r="L46" s="7"/>
      <c r="M46" s="7"/>
      <c r="N46" s="7"/>
      <c r="O46" s="7"/>
      <c r="P46" s="7"/>
      <c r="Q46" s="7"/>
      <c r="R46" s="7"/>
      <c r="S46" s="7"/>
      <c r="T46" s="7"/>
      <c r="U46" s="7"/>
      <c r="V46" s="7"/>
      <c r="W46" s="7"/>
      <c r="X46" s="7"/>
      <c r="Y46" s="7"/>
      <c r="Z46" s="7"/>
      <c r="AA46" s="7"/>
      <c r="AB46" s="7"/>
      <c r="AC46" s="7"/>
    </row>
    <row r="47" spans="2:29" x14ac:dyDescent="0.25">
      <c r="G47" s="7"/>
      <c r="H47" s="7"/>
      <c r="I47" s="7"/>
      <c r="J47" s="7"/>
      <c r="K47" s="7"/>
      <c r="L47" s="7"/>
      <c r="M47" s="7"/>
      <c r="N47" s="7"/>
      <c r="O47" s="7"/>
      <c r="P47" s="7"/>
      <c r="Q47" s="7"/>
      <c r="R47" s="7"/>
      <c r="S47" s="7"/>
      <c r="T47" s="7"/>
      <c r="U47" s="7"/>
      <c r="V47" s="7"/>
      <c r="W47" s="7"/>
      <c r="X47" s="7"/>
      <c r="Y47" s="7"/>
      <c r="Z47" s="7"/>
      <c r="AA47" s="7"/>
      <c r="AB47" s="7"/>
      <c r="AC47" s="7"/>
    </row>
  </sheetData>
  <mergeCells count="11">
    <mergeCell ref="A1:F4"/>
    <mergeCell ref="B22:E22"/>
    <mergeCell ref="A8:K8"/>
    <mergeCell ref="B19:E19"/>
    <mergeCell ref="F16:F17"/>
    <mergeCell ref="B20:E20"/>
    <mergeCell ref="B21:E21"/>
    <mergeCell ref="B16:E17"/>
    <mergeCell ref="B18:E18"/>
    <mergeCell ref="B14:E14"/>
    <mergeCell ref="B15:E15"/>
  </mergeCells>
  <conditionalFormatting sqref="F22">
    <cfRule type="containsText" dxfId="17" priority="1" operator="containsText" text="Yes">
      <formula>NOT(ISERROR(SEARCH("Yes",F22)))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autoPageBreaks="0"/>
  </sheetPr>
  <dimension ref="A2:O71"/>
  <sheetViews>
    <sheetView showGridLines="0" zoomScale="85" zoomScaleNormal="85" workbookViewId="0">
      <selection activeCell="C25" sqref="C25:F25"/>
    </sheetView>
  </sheetViews>
  <sheetFormatPr defaultColWidth="9.28515625" defaultRowHeight="15" x14ac:dyDescent="0.25"/>
  <cols>
    <col min="1" max="1" width="3.7109375" style="1" customWidth="1"/>
    <col min="2" max="2" width="20.7109375" style="1" customWidth="1"/>
    <col min="3" max="3" width="32.28515625" style="1" customWidth="1"/>
    <col min="4" max="4" width="9.28515625" style="1"/>
    <col min="5" max="5" width="25" style="1" customWidth="1"/>
    <col min="6" max="6" width="26.28515625" style="1" customWidth="1"/>
    <col min="7" max="7" width="35.7109375" style="1" customWidth="1"/>
    <col min="8" max="9" width="30.7109375" style="3" customWidth="1"/>
    <col min="10" max="10" width="9.28515625" style="2"/>
    <col min="11" max="11" width="6.28515625" style="1" bestFit="1" customWidth="1"/>
    <col min="12" max="16384" width="9.28515625" style="1"/>
  </cols>
  <sheetData>
    <row r="2" spans="1:15" ht="24" customHeight="1" x14ac:dyDescent="0.25">
      <c r="A2" s="4"/>
      <c r="B2" s="33" t="s">
        <v>113</v>
      </c>
      <c r="C2" s="4"/>
      <c r="D2" s="4"/>
      <c r="E2" s="4"/>
      <c r="F2" s="4"/>
      <c r="G2" s="4"/>
      <c r="H2" s="5"/>
      <c r="I2" s="5"/>
      <c r="J2" s="6"/>
      <c r="K2" s="4"/>
      <c r="L2" s="4"/>
      <c r="M2" s="4"/>
      <c r="N2" s="4"/>
      <c r="O2" s="4"/>
    </row>
    <row r="3" spans="1:15" ht="46.5" customHeight="1" x14ac:dyDescent="0.25">
      <c r="A3" s="4"/>
      <c r="B3" s="94" t="s">
        <v>116</v>
      </c>
      <c r="C3" s="74"/>
      <c r="D3" s="74"/>
      <c r="E3" s="74"/>
      <c r="F3" s="74"/>
      <c r="G3" s="74"/>
      <c r="H3" s="74"/>
      <c r="I3" s="5"/>
      <c r="J3" s="6"/>
      <c r="K3" s="4"/>
      <c r="L3" s="4"/>
      <c r="M3" s="4"/>
      <c r="N3" s="4"/>
      <c r="O3" s="4"/>
    </row>
    <row r="4" spans="1:15" x14ac:dyDescent="0.25">
      <c r="A4" s="4"/>
      <c r="B4" s="4"/>
      <c r="C4" s="4"/>
      <c r="D4" s="4"/>
      <c r="E4" s="4"/>
      <c r="F4" s="4"/>
      <c r="G4" s="4"/>
      <c r="H4" s="5"/>
      <c r="I4" s="5"/>
      <c r="J4" s="6"/>
      <c r="K4" s="4"/>
      <c r="L4" s="4"/>
      <c r="M4" s="4"/>
      <c r="N4" s="4"/>
      <c r="O4" s="4"/>
    </row>
    <row r="5" spans="1:15" s="2" customFormat="1" ht="45" customHeight="1" x14ac:dyDescent="0.25">
      <c r="A5" s="6"/>
      <c r="B5" s="34" t="s">
        <v>1</v>
      </c>
      <c r="C5" s="98" t="s">
        <v>2</v>
      </c>
      <c r="D5" s="98"/>
      <c r="E5" s="98"/>
      <c r="F5" s="98"/>
      <c r="G5" s="35" t="s">
        <v>40</v>
      </c>
      <c r="H5" s="36" t="s">
        <v>42</v>
      </c>
      <c r="I5" s="36" t="s">
        <v>41</v>
      </c>
      <c r="J5" s="35" t="s">
        <v>5</v>
      </c>
      <c r="K5" s="6"/>
      <c r="L5" s="6" t="s">
        <v>6</v>
      </c>
      <c r="M5" s="6"/>
      <c r="N5" s="6"/>
      <c r="O5" s="6"/>
    </row>
    <row r="6" spans="1:15" ht="15" customHeight="1" x14ac:dyDescent="0.25">
      <c r="A6" s="4"/>
      <c r="B6" s="111" t="s">
        <v>7</v>
      </c>
      <c r="C6" s="111"/>
      <c r="D6" s="111"/>
      <c r="E6" s="111"/>
      <c r="F6" s="111"/>
      <c r="G6" s="111"/>
      <c r="H6" s="111"/>
      <c r="I6" s="111"/>
      <c r="J6" s="111"/>
      <c r="K6" s="4"/>
      <c r="L6" s="4"/>
      <c r="M6" s="4"/>
      <c r="N6" s="4"/>
      <c r="O6" s="4"/>
    </row>
    <row r="7" spans="1:15" ht="17.25" x14ac:dyDescent="0.25">
      <c r="A7" s="4"/>
      <c r="B7" s="38" t="s">
        <v>8</v>
      </c>
      <c r="C7" s="39" t="s">
        <v>9</v>
      </c>
      <c r="D7" s="99">
        <v>1700</v>
      </c>
      <c r="E7" s="100"/>
      <c r="F7" s="101"/>
      <c r="G7" s="40" t="s">
        <v>96</v>
      </c>
      <c r="H7" s="41">
        <v>3</v>
      </c>
      <c r="I7" s="41">
        <f>D7*H7</f>
        <v>5100</v>
      </c>
      <c r="J7" s="42" t="s">
        <v>43</v>
      </c>
      <c r="K7" s="4"/>
      <c r="L7" s="4"/>
      <c r="M7" s="4"/>
      <c r="N7" s="4"/>
      <c r="O7" s="4"/>
    </row>
    <row r="8" spans="1:15" x14ac:dyDescent="0.25">
      <c r="A8" s="4"/>
      <c r="B8" s="43" t="s">
        <v>8</v>
      </c>
      <c r="C8" s="44" t="s">
        <v>35</v>
      </c>
      <c r="D8" s="102">
        <v>2</v>
      </c>
      <c r="E8" s="103"/>
      <c r="F8" s="104"/>
      <c r="G8" s="45" t="s">
        <v>34</v>
      </c>
      <c r="H8" s="41">
        <v>1500</v>
      </c>
      <c r="I8" s="41">
        <f t="shared" ref="I8:I9" si="0">D8*H8</f>
        <v>3000</v>
      </c>
      <c r="J8" s="42" t="s">
        <v>43</v>
      </c>
      <c r="K8" s="4"/>
      <c r="L8" s="4"/>
      <c r="M8" s="4"/>
      <c r="N8" s="4"/>
      <c r="O8" s="4"/>
    </row>
    <row r="9" spans="1:15" x14ac:dyDescent="0.25">
      <c r="A9" s="4"/>
      <c r="B9" s="43" t="s">
        <v>8</v>
      </c>
      <c r="C9" s="46" t="s">
        <v>36</v>
      </c>
      <c r="D9" s="108">
        <v>1</v>
      </c>
      <c r="E9" s="109"/>
      <c r="F9" s="110"/>
      <c r="G9" s="45" t="s">
        <v>34</v>
      </c>
      <c r="H9" s="41">
        <v>1500</v>
      </c>
      <c r="I9" s="41">
        <f t="shared" si="0"/>
        <v>1500</v>
      </c>
      <c r="J9" s="42" t="s">
        <v>43</v>
      </c>
      <c r="K9" s="4"/>
      <c r="L9" s="4"/>
      <c r="M9" s="4"/>
      <c r="N9" s="4"/>
      <c r="O9" s="4"/>
    </row>
    <row r="10" spans="1:15" x14ac:dyDescent="0.25">
      <c r="A10" s="4"/>
      <c r="B10" s="112" t="s">
        <v>11</v>
      </c>
      <c r="C10" s="113"/>
      <c r="D10" s="113"/>
      <c r="E10" s="113"/>
      <c r="F10" s="113"/>
      <c r="G10" s="113"/>
      <c r="H10" s="114"/>
      <c r="I10" s="47">
        <f>SUM(I7:I9)</f>
        <v>9600</v>
      </c>
      <c r="J10" s="42" t="s">
        <v>43</v>
      </c>
      <c r="K10" s="4"/>
      <c r="L10" s="4"/>
      <c r="M10" s="4"/>
      <c r="N10" s="4"/>
      <c r="O10" s="4"/>
    </row>
    <row r="11" spans="1:15" x14ac:dyDescent="0.25">
      <c r="A11" s="4"/>
      <c r="B11" s="115" t="s">
        <v>47</v>
      </c>
      <c r="C11" s="116"/>
      <c r="D11" s="116"/>
      <c r="E11" s="116"/>
      <c r="F11" s="117"/>
      <c r="G11" s="37" t="s">
        <v>3</v>
      </c>
      <c r="H11" s="48" t="s">
        <v>12</v>
      </c>
      <c r="I11" s="48" t="s">
        <v>4</v>
      </c>
      <c r="J11" s="49"/>
      <c r="K11" s="4"/>
      <c r="L11" s="4"/>
      <c r="M11" s="4"/>
      <c r="N11" s="4"/>
      <c r="O11" s="4"/>
    </row>
    <row r="12" spans="1:15" x14ac:dyDescent="0.25">
      <c r="A12" s="4"/>
      <c r="B12" s="50" t="s">
        <v>30</v>
      </c>
      <c r="C12" s="51"/>
      <c r="D12" s="51"/>
      <c r="E12" s="51"/>
      <c r="F12" s="52"/>
      <c r="G12" s="53"/>
      <c r="H12" s="54"/>
      <c r="I12" s="54"/>
      <c r="J12" s="53"/>
      <c r="K12" s="4"/>
      <c r="L12" s="4"/>
      <c r="M12" s="4"/>
      <c r="N12" s="4"/>
      <c r="O12" s="4"/>
    </row>
    <row r="13" spans="1:15" ht="45" x14ac:dyDescent="0.25">
      <c r="A13" s="4"/>
      <c r="B13" s="53" t="s">
        <v>45</v>
      </c>
      <c r="C13" s="118" t="s">
        <v>31</v>
      </c>
      <c r="D13" s="119"/>
      <c r="E13" s="119"/>
      <c r="F13" s="120"/>
      <c r="G13" s="53" t="s">
        <v>40</v>
      </c>
      <c r="H13" s="54" t="s">
        <v>46</v>
      </c>
      <c r="I13" s="54" t="s">
        <v>48</v>
      </c>
      <c r="J13" s="53" t="s">
        <v>5</v>
      </c>
      <c r="K13" s="4"/>
      <c r="L13" s="4"/>
      <c r="M13" s="4"/>
      <c r="N13" s="4"/>
      <c r="O13" s="4"/>
    </row>
    <row r="14" spans="1:15" x14ac:dyDescent="0.25">
      <c r="A14" s="4"/>
      <c r="B14" s="26"/>
      <c r="C14" s="105" t="s">
        <v>44</v>
      </c>
      <c r="D14" s="106"/>
      <c r="E14" s="106"/>
      <c r="F14" s="107"/>
      <c r="G14" s="27">
        <v>1400</v>
      </c>
      <c r="H14" s="25" t="str">
        <f>IF(B14="","",B14*G14)</f>
        <v/>
      </c>
      <c r="I14" s="41" t="str">
        <f>H14</f>
        <v/>
      </c>
      <c r="J14" s="42" t="s">
        <v>43</v>
      </c>
      <c r="K14" s="4"/>
      <c r="L14" s="4"/>
      <c r="M14" s="4"/>
      <c r="N14" s="4"/>
      <c r="O14" s="4"/>
    </row>
    <row r="15" spans="1:15" x14ac:dyDescent="0.25">
      <c r="A15" s="4"/>
      <c r="B15" s="26"/>
      <c r="C15" s="105" t="s">
        <v>13</v>
      </c>
      <c r="D15" s="106"/>
      <c r="E15" s="106"/>
      <c r="F15" s="107"/>
      <c r="G15" s="27">
        <v>1000</v>
      </c>
      <c r="H15" s="25" t="str">
        <f t="shared" ref="H15:H32" si="1">IF(B15="","",B15*G15)</f>
        <v/>
      </c>
      <c r="I15" s="41" t="str">
        <f>H15</f>
        <v/>
      </c>
      <c r="J15" s="42" t="s">
        <v>43</v>
      </c>
      <c r="K15" s="4"/>
      <c r="L15" s="4"/>
      <c r="M15" s="4"/>
      <c r="N15" s="4"/>
      <c r="O15" s="4"/>
    </row>
    <row r="16" spans="1:15" x14ac:dyDescent="0.25">
      <c r="A16" s="4"/>
      <c r="B16" s="26">
        <v>1</v>
      </c>
      <c r="C16" s="105" t="s">
        <v>14</v>
      </c>
      <c r="D16" s="106"/>
      <c r="E16" s="106"/>
      <c r="F16" s="107"/>
      <c r="G16" s="27">
        <v>1500</v>
      </c>
      <c r="H16" s="25">
        <f t="shared" si="1"/>
        <v>1500</v>
      </c>
      <c r="I16" s="41">
        <f t="shared" ref="I16:I32" si="2">H16</f>
        <v>1500</v>
      </c>
      <c r="J16" s="42" t="s">
        <v>43</v>
      </c>
      <c r="K16" s="4"/>
      <c r="L16" s="4"/>
      <c r="M16" s="4"/>
      <c r="N16" s="4"/>
      <c r="O16" s="4"/>
    </row>
    <row r="17" spans="1:15" x14ac:dyDescent="0.25">
      <c r="A17" s="4"/>
      <c r="B17" s="26"/>
      <c r="C17" s="105" t="s">
        <v>15</v>
      </c>
      <c r="D17" s="106"/>
      <c r="E17" s="106"/>
      <c r="F17" s="107"/>
      <c r="G17" s="27">
        <v>1000</v>
      </c>
      <c r="H17" s="25" t="str">
        <f t="shared" si="1"/>
        <v/>
      </c>
      <c r="I17" s="41" t="str">
        <f t="shared" si="2"/>
        <v/>
      </c>
      <c r="J17" s="42" t="s">
        <v>43</v>
      </c>
      <c r="K17" s="4"/>
      <c r="L17" s="4"/>
      <c r="M17" s="4"/>
      <c r="N17" s="4"/>
      <c r="O17" s="4"/>
    </row>
    <row r="18" spans="1:15" x14ac:dyDescent="0.25">
      <c r="A18" s="4"/>
      <c r="B18" s="26"/>
      <c r="C18" s="105" t="s">
        <v>37</v>
      </c>
      <c r="D18" s="106"/>
      <c r="E18" s="106"/>
      <c r="F18" s="107"/>
      <c r="G18" s="27">
        <v>2000</v>
      </c>
      <c r="H18" s="25" t="str">
        <f t="shared" si="1"/>
        <v/>
      </c>
      <c r="I18" s="41" t="str">
        <f t="shared" si="2"/>
        <v/>
      </c>
      <c r="J18" s="42" t="s">
        <v>43</v>
      </c>
      <c r="K18" s="4"/>
      <c r="L18" s="4"/>
      <c r="M18" s="4"/>
      <c r="N18" s="4"/>
      <c r="O18" s="4"/>
    </row>
    <row r="19" spans="1:15" ht="15" customHeight="1" x14ac:dyDescent="0.25">
      <c r="A19" s="4"/>
      <c r="B19" s="26"/>
      <c r="C19" s="105" t="s">
        <v>38</v>
      </c>
      <c r="D19" s="106"/>
      <c r="E19" s="106"/>
      <c r="F19" s="107"/>
      <c r="G19" s="27">
        <v>1800</v>
      </c>
      <c r="H19" s="25" t="str">
        <f t="shared" si="1"/>
        <v/>
      </c>
      <c r="I19" s="41" t="str">
        <f t="shared" si="2"/>
        <v/>
      </c>
      <c r="J19" s="42" t="s">
        <v>43</v>
      </c>
      <c r="K19" s="4"/>
      <c r="L19" s="4"/>
      <c r="M19" s="4"/>
      <c r="N19" s="4"/>
      <c r="O19" s="4"/>
    </row>
    <row r="20" spans="1:15" x14ac:dyDescent="0.25">
      <c r="A20" s="4"/>
      <c r="B20" s="26">
        <v>1</v>
      </c>
      <c r="C20" s="105" t="s">
        <v>68</v>
      </c>
      <c r="D20" s="106"/>
      <c r="E20" s="106"/>
      <c r="F20" s="107"/>
      <c r="G20" s="27">
        <v>10000</v>
      </c>
      <c r="H20" s="25">
        <v>5000</v>
      </c>
      <c r="I20" s="41">
        <f t="shared" si="2"/>
        <v>5000</v>
      </c>
      <c r="J20" s="42" t="s">
        <v>43</v>
      </c>
      <c r="K20" s="4"/>
      <c r="L20" s="4"/>
      <c r="M20" s="4"/>
      <c r="N20" s="4"/>
      <c r="O20" s="4"/>
    </row>
    <row r="21" spans="1:15" x14ac:dyDescent="0.25">
      <c r="A21" s="4"/>
      <c r="B21" s="26">
        <v>1</v>
      </c>
      <c r="C21" s="105" t="s">
        <v>16</v>
      </c>
      <c r="D21" s="106"/>
      <c r="E21" s="106"/>
      <c r="F21" s="107"/>
      <c r="G21" s="27">
        <v>4000</v>
      </c>
      <c r="H21" s="25">
        <f t="shared" si="1"/>
        <v>4000</v>
      </c>
      <c r="I21" s="41">
        <f t="shared" si="2"/>
        <v>4000</v>
      </c>
      <c r="J21" s="42" t="s">
        <v>43</v>
      </c>
      <c r="K21" s="4"/>
      <c r="L21" s="4"/>
      <c r="M21" s="4"/>
      <c r="N21" s="4"/>
      <c r="O21" s="4"/>
    </row>
    <row r="22" spans="1:15" ht="15" customHeight="1" x14ac:dyDescent="0.25">
      <c r="A22" s="4"/>
      <c r="B22" s="26"/>
      <c r="C22" s="105" t="s">
        <v>39</v>
      </c>
      <c r="D22" s="106"/>
      <c r="E22" s="106"/>
      <c r="F22" s="107"/>
      <c r="G22" s="27">
        <v>1800</v>
      </c>
      <c r="H22" s="25" t="str">
        <f t="shared" si="1"/>
        <v/>
      </c>
      <c r="I22" s="41" t="str">
        <f t="shared" si="2"/>
        <v/>
      </c>
      <c r="J22" s="42" t="s">
        <v>43</v>
      </c>
      <c r="K22" s="4"/>
      <c r="L22" s="4"/>
      <c r="M22" s="4"/>
      <c r="N22" s="4"/>
      <c r="O22" s="4"/>
    </row>
    <row r="23" spans="1:15" x14ac:dyDescent="0.25">
      <c r="A23" s="4"/>
      <c r="B23" s="26"/>
      <c r="C23" s="105" t="s">
        <v>17</v>
      </c>
      <c r="D23" s="106"/>
      <c r="E23" s="106"/>
      <c r="F23" s="107"/>
      <c r="G23" s="27">
        <v>500</v>
      </c>
      <c r="H23" s="25" t="str">
        <f t="shared" si="1"/>
        <v/>
      </c>
      <c r="I23" s="41" t="str">
        <f t="shared" si="2"/>
        <v/>
      </c>
      <c r="J23" s="42" t="s">
        <v>43</v>
      </c>
      <c r="K23" s="4"/>
      <c r="L23" s="4"/>
      <c r="M23" s="4"/>
      <c r="N23" s="4"/>
      <c r="O23" s="4"/>
    </row>
    <row r="24" spans="1:15" x14ac:dyDescent="0.25">
      <c r="A24" s="4"/>
      <c r="B24" s="26"/>
      <c r="C24" s="105" t="s">
        <v>18</v>
      </c>
      <c r="D24" s="106"/>
      <c r="E24" s="106"/>
      <c r="F24" s="107"/>
      <c r="G24" s="27">
        <v>15000</v>
      </c>
      <c r="H24" s="25" t="str">
        <f t="shared" si="1"/>
        <v/>
      </c>
      <c r="I24" s="41" t="str">
        <f t="shared" si="2"/>
        <v/>
      </c>
      <c r="J24" s="42" t="s">
        <v>43</v>
      </c>
      <c r="K24" s="4"/>
      <c r="L24" s="4"/>
      <c r="M24" s="4"/>
      <c r="N24" s="4"/>
      <c r="O24" s="4"/>
    </row>
    <row r="25" spans="1:15" x14ac:dyDescent="0.25">
      <c r="A25" s="4"/>
      <c r="B25" s="26"/>
      <c r="C25" s="105" t="s">
        <v>19</v>
      </c>
      <c r="D25" s="106"/>
      <c r="E25" s="106"/>
      <c r="F25" s="107"/>
      <c r="G25" s="27">
        <v>4000</v>
      </c>
      <c r="H25" s="25" t="str">
        <f t="shared" si="1"/>
        <v/>
      </c>
      <c r="I25" s="41" t="str">
        <f t="shared" si="2"/>
        <v/>
      </c>
      <c r="J25" s="42" t="s">
        <v>43</v>
      </c>
      <c r="K25" s="4"/>
      <c r="L25" s="4"/>
      <c r="M25" s="4"/>
      <c r="N25" s="4"/>
      <c r="O25" s="4"/>
    </row>
    <row r="26" spans="1:15" x14ac:dyDescent="0.25">
      <c r="A26" s="4"/>
      <c r="B26" s="26">
        <v>1</v>
      </c>
      <c r="C26" s="105" t="s">
        <v>20</v>
      </c>
      <c r="D26" s="106"/>
      <c r="E26" s="106"/>
      <c r="F26" s="107"/>
      <c r="G26" s="27">
        <v>550</v>
      </c>
      <c r="H26" s="25">
        <f>IF(B26="","",B26*G26)</f>
        <v>550</v>
      </c>
      <c r="I26" s="41">
        <f t="shared" si="2"/>
        <v>550</v>
      </c>
      <c r="J26" s="42" t="s">
        <v>43</v>
      </c>
      <c r="K26" s="4"/>
      <c r="L26" s="4"/>
      <c r="M26" s="4"/>
      <c r="N26" s="4"/>
      <c r="O26" s="4"/>
    </row>
    <row r="27" spans="1:15" ht="15" customHeight="1" x14ac:dyDescent="0.25">
      <c r="A27" s="4"/>
      <c r="B27" s="26"/>
      <c r="C27" s="127" t="s">
        <v>57</v>
      </c>
      <c r="D27" s="128"/>
      <c r="E27" s="128"/>
      <c r="F27" s="129"/>
      <c r="G27" s="27">
        <v>7000</v>
      </c>
      <c r="H27" s="25" t="str">
        <f t="shared" si="1"/>
        <v/>
      </c>
      <c r="I27" s="41" t="str">
        <f t="shared" si="2"/>
        <v/>
      </c>
      <c r="J27" s="42" t="s">
        <v>43</v>
      </c>
      <c r="K27" s="4"/>
      <c r="L27" s="4"/>
      <c r="M27" s="4"/>
      <c r="N27" s="4"/>
      <c r="O27" s="4"/>
    </row>
    <row r="28" spans="1:15" x14ac:dyDescent="0.25">
      <c r="A28" s="4"/>
      <c r="B28" s="26"/>
      <c r="C28" s="105" t="s">
        <v>21</v>
      </c>
      <c r="D28" s="106"/>
      <c r="E28" s="106"/>
      <c r="F28" s="107"/>
      <c r="G28" s="27">
        <v>500</v>
      </c>
      <c r="H28" s="25" t="str">
        <f t="shared" si="1"/>
        <v/>
      </c>
      <c r="I28" s="41" t="str">
        <f t="shared" si="2"/>
        <v/>
      </c>
      <c r="J28" s="42" t="s">
        <v>43</v>
      </c>
      <c r="K28" s="4"/>
      <c r="L28" s="4"/>
      <c r="M28" s="4"/>
      <c r="N28" s="4"/>
      <c r="O28" s="4"/>
    </row>
    <row r="29" spans="1:15" x14ac:dyDescent="0.25">
      <c r="A29" s="4"/>
      <c r="B29" s="26"/>
      <c r="C29" s="105" t="s">
        <v>22</v>
      </c>
      <c r="D29" s="106"/>
      <c r="E29" s="106"/>
      <c r="F29" s="107"/>
      <c r="G29" s="27">
        <v>2000</v>
      </c>
      <c r="H29" s="25" t="str">
        <f t="shared" si="1"/>
        <v/>
      </c>
      <c r="I29" s="41" t="str">
        <f t="shared" si="2"/>
        <v/>
      </c>
      <c r="J29" s="42" t="s">
        <v>43</v>
      </c>
      <c r="K29" s="4"/>
      <c r="L29" s="4"/>
      <c r="M29" s="4"/>
      <c r="N29" s="4"/>
      <c r="O29" s="4"/>
    </row>
    <row r="30" spans="1:15" x14ac:dyDescent="0.25">
      <c r="A30" s="4"/>
      <c r="B30" s="26"/>
      <c r="C30" s="105" t="s">
        <v>23</v>
      </c>
      <c r="D30" s="106"/>
      <c r="E30" s="106"/>
      <c r="F30" s="107"/>
      <c r="G30" s="27" t="s">
        <v>24</v>
      </c>
      <c r="H30" s="25" t="str">
        <f t="shared" si="1"/>
        <v/>
      </c>
      <c r="I30" s="41" t="str">
        <f t="shared" si="2"/>
        <v/>
      </c>
      <c r="J30" s="42" t="s">
        <v>43</v>
      </c>
      <c r="K30" s="4"/>
      <c r="L30" s="4"/>
      <c r="M30" s="4"/>
      <c r="N30" s="4"/>
      <c r="O30" s="4"/>
    </row>
    <row r="31" spans="1:15" x14ac:dyDescent="0.25">
      <c r="A31" s="4"/>
      <c r="B31" s="26"/>
      <c r="C31" s="105" t="s">
        <v>23</v>
      </c>
      <c r="D31" s="106"/>
      <c r="E31" s="106"/>
      <c r="F31" s="107"/>
      <c r="G31" s="27" t="s">
        <v>24</v>
      </c>
      <c r="H31" s="25" t="str">
        <f>IF(B31="","",B31*G31)</f>
        <v/>
      </c>
      <c r="I31" s="41" t="str">
        <f t="shared" si="2"/>
        <v/>
      </c>
      <c r="J31" s="42" t="s">
        <v>43</v>
      </c>
      <c r="K31" s="4"/>
      <c r="L31" s="4"/>
      <c r="M31" s="4"/>
      <c r="N31" s="4"/>
      <c r="O31" s="4"/>
    </row>
    <row r="32" spans="1:15" x14ac:dyDescent="0.25">
      <c r="A32" s="4"/>
      <c r="B32" s="26"/>
      <c r="C32" s="105" t="s">
        <v>23</v>
      </c>
      <c r="D32" s="106"/>
      <c r="E32" s="106"/>
      <c r="F32" s="107"/>
      <c r="G32" s="27" t="s">
        <v>24</v>
      </c>
      <c r="H32" s="25" t="str">
        <f t="shared" si="1"/>
        <v/>
      </c>
      <c r="I32" s="41" t="str">
        <f t="shared" si="2"/>
        <v/>
      </c>
      <c r="J32" s="42" t="s">
        <v>43</v>
      </c>
      <c r="K32" s="4"/>
      <c r="L32" s="4"/>
      <c r="M32" s="4"/>
      <c r="N32" s="4"/>
      <c r="O32" s="4"/>
    </row>
    <row r="33" spans="1:15" x14ac:dyDescent="0.25">
      <c r="A33" s="4"/>
      <c r="B33" s="112" t="s">
        <v>32</v>
      </c>
      <c r="C33" s="113"/>
      <c r="D33" s="113"/>
      <c r="E33" s="113"/>
      <c r="F33" s="113"/>
      <c r="G33" s="113"/>
      <c r="H33" s="114"/>
      <c r="I33" s="55">
        <f>SUM(I14:I32)</f>
        <v>11050</v>
      </c>
      <c r="J33" s="42" t="s">
        <v>43</v>
      </c>
      <c r="K33" s="4"/>
      <c r="L33" s="4"/>
      <c r="M33" s="4"/>
      <c r="N33" s="4"/>
      <c r="O33" s="4"/>
    </row>
    <row r="34" spans="1:15" x14ac:dyDescent="0.25">
      <c r="A34" s="4"/>
      <c r="B34" s="130" t="s">
        <v>33</v>
      </c>
      <c r="C34" s="131"/>
      <c r="D34" s="131"/>
      <c r="E34" s="131"/>
      <c r="F34" s="131"/>
      <c r="G34" s="131"/>
      <c r="H34" s="131"/>
      <c r="I34" s="56">
        <f>I33+I10</f>
        <v>20650</v>
      </c>
      <c r="J34" s="42" t="s">
        <v>43</v>
      </c>
      <c r="K34" s="4"/>
      <c r="L34" s="4"/>
      <c r="M34" s="4"/>
      <c r="N34" s="4"/>
      <c r="O34" s="4"/>
    </row>
    <row r="35" spans="1:15" x14ac:dyDescent="0.25">
      <c r="A35" s="4"/>
      <c r="B35" s="121" t="s">
        <v>49</v>
      </c>
      <c r="C35" s="122"/>
      <c r="D35" s="122"/>
      <c r="E35" s="122"/>
      <c r="F35" s="122"/>
      <c r="G35" s="122"/>
      <c r="H35" s="122"/>
      <c r="I35" s="122"/>
      <c r="J35" s="123"/>
      <c r="K35" s="4"/>
      <c r="L35" s="4"/>
      <c r="M35" s="4"/>
      <c r="N35" s="4"/>
      <c r="O35" s="4"/>
    </row>
    <row r="36" spans="1:15" x14ac:dyDescent="0.25">
      <c r="A36" s="4"/>
      <c r="B36" s="124" t="s">
        <v>25</v>
      </c>
      <c r="C36" s="125"/>
      <c r="D36" s="125"/>
      <c r="E36" s="125"/>
      <c r="F36" s="125"/>
      <c r="G36" s="125"/>
      <c r="H36" s="126"/>
      <c r="I36" s="57">
        <f>SUM(I10,I33)-10000</f>
        <v>10650</v>
      </c>
      <c r="J36" s="42" t="s">
        <v>43</v>
      </c>
      <c r="K36" s="4"/>
      <c r="L36" s="4"/>
      <c r="M36" s="4"/>
      <c r="N36" s="4"/>
      <c r="O36" s="4"/>
    </row>
    <row r="37" spans="1:15" x14ac:dyDescent="0.25">
      <c r="A37" s="4"/>
      <c r="B37" s="124" t="s">
        <v>26</v>
      </c>
      <c r="C37" s="125"/>
      <c r="D37" s="125"/>
      <c r="E37" s="125"/>
      <c r="F37" s="125"/>
      <c r="G37" s="125"/>
      <c r="H37" s="126"/>
      <c r="I37" s="41">
        <f>I36*0.4</f>
        <v>4260</v>
      </c>
      <c r="J37" s="42" t="s">
        <v>43</v>
      </c>
      <c r="K37" s="4"/>
      <c r="L37" s="4"/>
      <c r="M37" s="4"/>
      <c r="N37" s="4"/>
      <c r="O37" s="4"/>
    </row>
    <row r="38" spans="1:15" x14ac:dyDescent="0.25">
      <c r="A38" s="4"/>
      <c r="B38" s="124" t="s">
        <v>62</v>
      </c>
      <c r="C38" s="125"/>
      <c r="D38" s="125"/>
      <c r="E38" s="125"/>
      <c r="F38" s="125"/>
      <c r="G38" s="125"/>
      <c r="H38" s="126"/>
      <c r="I38" s="41">
        <f>I37+10000</f>
        <v>14260</v>
      </c>
      <c r="J38" s="42" t="s">
        <v>43</v>
      </c>
      <c r="K38" s="4"/>
      <c r="L38" s="4"/>
      <c r="M38" s="4"/>
      <c r="N38" s="4"/>
      <c r="O38" s="4"/>
    </row>
    <row r="39" spans="1:15" ht="15" customHeight="1" x14ac:dyDescent="0.25">
      <c r="A39" s="4"/>
      <c r="B39" s="115" t="s">
        <v>27</v>
      </c>
      <c r="C39" s="116"/>
      <c r="D39" s="116"/>
      <c r="E39" s="116"/>
      <c r="F39" s="116"/>
      <c r="G39" s="116"/>
      <c r="H39" s="116"/>
      <c r="I39" s="116"/>
      <c r="J39" s="117"/>
      <c r="K39" s="4"/>
      <c r="L39" s="4"/>
      <c r="M39" s="4"/>
      <c r="N39" s="4"/>
      <c r="O39" s="4"/>
    </row>
    <row r="40" spans="1:15" ht="19.5" customHeight="1" x14ac:dyDescent="0.25">
      <c r="A40" s="4"/>
      <c r="B40" s="127" t="s">
        <v>51</v>
      </c>
      <c r="C40" s="128"/>
      <c r="D40" s="140" t="s">
        <v>52</v>
      </c>
      <c r="E40" s="141"/>
      <c r="F40" s="26"/>
      <c r="G40" s="95" t="s">
        <v>54</v>
      </c>
      <c r="H40" s="96"/>
      <c r="I40" s="59">
        <f>F40*240</f>
        <v>0</v>
      </c>
      <c r="J40" s="58" t="s">
        <v>50</v>
      </c>
      <c r="K40" s="4"/>
      <c r="L40" s="4"/>
      <c r="M40" s="4"/>
      <c r="N40" s="4"/>
      <c r="O40" s="4"/>
    </row>
    <row r="41" spans="1:15" ht="18.75" customHeight="1" x14ac:dyDescent="0.25">
      <c r="A41" s="4"/>
      <c r="B41" s="105" t="s">
        <v>69</v>
      </c>
      <c r="C41" s="107"/>
      <c r="D41" s="139" t="s">
        <v>52</v>
      </c>
      <c r="E41" s="139"/>
      <c r="F41" s="26">
        <v>29</v>
      </c>
      <c r="G41" s="95" t="s">
        <v>54</v>
      </c>
      <c r="H41" s="96"/>
      <c r="I41" s="59">
        <f>F41*240</f>
        <v>6960</v>
      </c>
      <c r="J41" s="42" t="s">
        <v>50</v>
      </c>
      <c r="K41" s="4"/>
      <c r="L41" s="4"/>
      <c r="M41" s="4"/>
      <c r="N41" s="4"/>
      <c r="O41" s="4"/>
    </row>
    <row r="42" spans="1:15" x14ac:dyDescent="0.25">
      <c r="A42" s="4"/>
      <c r="B42" s="142" t="s">
        <v>59</v>
      </c>
      <c r="C42" s="143"/>
      <c r="D42" s="139" t="s">
        <v>53</v>
      </c>
      <c r="E42" s="139"/>
      <c r="F42" s="25">
        <v>5000</v>
      </c>
      <c r="G42" s="95" t="s">
        <v>54</v>
      </c>
      <c r="H42" s="96"/>
      <c r="I42" s="63">
        <f>F42</f>
        <v>5000</v>
      </c>
      <c r="J42" s="42" t="s">
        <v>50</v>
      </c>
      <c r="K42" s="4"/>
      <c r="L42" s="4"/>
      <c r="M42" s="4"/>
      <c r="N42" s="4"/>
      <c r="O42" s="4"/>
    </row>
    <row r="43" spans="1:15" ht="17.25" customHeight="1" x14ac:dyDescent="0.25">
      <c r="A43" s="4"/>
      <c r="B43" s="61" t="s">
        <v>58</v>
      </c>
      <c r="C43" s="62"/>
      <c r="D43" s="97" t="s">
        <v>66</v>
      </c>
      <c r="E43" s="95"/>
      <c r="F43" s="95"/>
      <c r="G43" s="95"/>
      <c r="H43" s="96"/>
      <c r="I43" s="63">
        <f>I41+0.65*I42</f>
        <v>10210</v>
      </c>
      <c r="J43" s="42" t="s">
        <v>50</v>
      </c>
      <c r="K43" s="4"/>
      <c r="L43" s="4"/>
      <c r="M43" s="4"/>
      <c r="N43" s="4"/>
      <c r="O43" s="4"/>
    </row>
    <row r="44" spans="1:15" x14ac:dyDescent="0.25">
      <c r="A44" s="4"/>
      <c r="B44" s="64" t="s">
        <v>67</v>
      </c>
      <c r="C44" s="64"/>
      <c r="D44" s="65" t="s">
        <v>55</v>
      </c>
      <c r="E44" s="25"/>
      <c r="F44" s="60" t="s">
        <v>53</v>
      </c>
      <c r="G44" s="25"/>
      <c r="H44" s="45" t="s">
        <v>56</v>
      </c>
      <c r="I44" s="63">
        <f>IF(E44&lt;5,G44*1.65,G44*1.4)</f>
        <v>0</v>
      </c>
      <c r="J44" s="42" t="s">
        <v>43</v>
      </c>
      <c r="K44" s="4"/>
      <c r="L44" s="4"/>
      <c r="M44" s="4"/>
      <c r="N44" s="4"/>
      <c r="O44" s="4"/>
    </row>
    <row r="45" spans="1:15" x14ac:dyDescent="0.25">
      <c r="A45" s="4"/>
      <c r="B45" s="137" t="s">
        <v>60</v>
      </c>
      <c r="C45" s="138"/>
      <c r="D45" s="138"/>
      <c r="E45" s="138"/>
      <c r="F45" s="138"/>
      <c r="G45" s="138"/>
      <c r="H45" s="66"/>
      <c r="I45" s="66"/>
      <c r="J45" s="67"/>
      <c r="K45" s="4"/>
      <c r="L45" s="4"/>
      <c r="M45" s="4"/>
      <c r="N45" s="4"/>
      <c r="O45" s="4"/>
    </row>
    <row r="46" spans="1:15" x14ac:dyDescent="0.25">
      <c r="A46" s="4"/>
      <c r="B46" s="130" t="s">
        <v>61</v>
      </c>
      <c r="C46" s="131"/>
      <c r="D46" s="131"/>
      <c r="E46" s="131"/>
      <c r="F46" s="131"/>
      <c r="G46" s="131"/>
      <c r="H46" s="136"/>
      <c r="I46" s="68">
        <f>MAX(I41,SUM(I43:I44))</f>
        <v>10210</v>
      </c>
      <c r="J46" s="42" t="s">
        <v>10</v>
      </c>
      <c r="K46" s="4"/>
      <c r="L46" s="4"/>
      <c r="M46" s="4"/>
      <c r="N46" s="4"/>
      <c r="O46" s="4"/>
    </row>
    <row r="47" spans="1:15" x14ac:dyDescent="0.25">
      <c r="A47" s="4"/>
      <c r="B47" s="130" t="s">
        <v>63</v>
      </c>
      <c r="C47" s="131"/>
      <c r="D47" s="131"/>
      <c r="E47" s="131"/>
      <c r="F47" s="131"/>
      <c r="G47" s="131"/>
      <c r="H47" s="136"/>
      <c r="I47" s="68">
        <f>I46+I38</f>
        <v>24470</v>
      </c>
      <c r="J47" s="42" t="s">
        <v>10</v>
      </c>
      <c r="K47" s="4"/>
      <c r="L47" s="4"/>
      <c r="M47" s="4"/>
      <c r="N47" s="4"/>
      <c r="O47" s="4"/>
    </row>
    <row r="48" spans="1:15" x14ac:dyDescent="0.25">
      <c r="A48" s="4"/>
      <c r="B48" s="124" t="s">
        <v>64</v>
      </c>
      <c r="C48" s="125"/>
      <c r="D48" s="125"/>
      <c r="E48" s="125"/>
      <c r="F48" s="125"/>
      <c r="G48" s="125"/>
      <c r="H48" s="126"/>
      <c r="I48" s="41">
        <f>I47/240</f>
        <v>101.95833333333333</v>
      </c>
      <c r="J48" s="42" t="s">
        <v>28</v>
      </c>
      <c r="K48" s="4"/>
      <c r="L48" s="4"/>
      <c r="M48" s="4"/>
      <c r="N48" s="4"/>
      <c r="O48" s="4"/>
    </row>
    <row r="49" spans="1:15" x14ac:dyDescent="0.25">
      <c r="A49" s="4"/>
      <c r="B49" s="124" t="s">
        <v>117</v>
      </c>
      <c r="C49" s="125"/>
      <c r="D49" s="125"/>
      <c r="E49" s="125"/>
      <c r="F49" s="125"/>
      <c r="G49" s="125"/>
      <c r="H49" s="126"/>
      <c r="I49" s="26">
        <v>40</v>
      </c>
      <c r="J49" s="42" t="s">
        <v>28</v>
      </c>
      <c r="K49" s="4"/>
      <c r="L49" s="4"/>
      <c r="M49" s="4"/>
      <c r="N49" s="4"/>
      <c r="O49" s="4"/>
    </row>
    <row r="50" spans="1:15" x14ac:dyDescent="0.25">
      <c r="A50" s="4"/>
      <c r="B50" s="133" t="s">
        <v>29</v>
      </c>
      <c r="C50" s="134"/>
      <c r="D50" s="134"/>
      <c r="E50" s="134"/>
      <c r="F50" s="134"/>
      <c r="G50" s="134"/>
      <c r="H50" s="135"/>
      <c r="I50" s="41">
        <f>SUM(I48:I49)</f>
        <v>141.95833333333331</v>
      </c>
      <c r="J50" s="42" t="s">
        <v>28</v>
      </c>
      <c r="K50" s="4"/>
      <c r="L50" s="4"/>
      <c r="M50" s="4"/>
      <c r="N50" s="4"/>
      <c r="O50" s="4"/>
    </row>
    <row r="51" spans="1:15" x14ac:dyDescent="0.25">
      <c r="A51" s="4"/>
      <c r="B51" s="133" t="s">
        <v>65</v>
      </c>
      <c r="C51" s="134"/>
      <c r="D51" s="134"/>
      <c r="E51" s="134"/>
      <c r="F51" s="134"/>
      <c r="G51" s="134"/>
      <c r="H51" s="135"/>
      <c r="I51" s="25">
        <v>150</v>
      </c>
      <c r="J51" s="42" t="s">
        <v>28</v>
      </c>
      <c r="K51" s="4"/>
      <c r="L51" s="4"/>
      <c r="M51" s="4"/>
      <c r="N51" s="4"/>
      <c r="O51" s="4"/>
    </row>
    <row r="52" spans="1:15" x14ac:dyDescent="0.25">
      <c r="A52" s="4"/>
      <c r="B52" s="124" t="s">
        <v>99</v>
      </c>
      <c r="C52" s="125"/>
      <c r="D52" s="125"/>
      <c r="E52" s="125"/>
      <c r="F52" s="125"/>
      <c r="G52" s="125"/>
      <c r="H52" s="126"/>
      <c r="I52" s="41" t="str">
        <f>IF(I51&gt;I50,"No","Yes")</f>
        <v>No</v>
      </c>
      <c r="J52" s="69"/>
      <c r="K52" s="4"/>
      <c r="L52" s="4"/>
      <c r="M52" s="4"/>
      <c r="N52" s="4"/>
      <c r="O52" s="4"/>
    </row>
    <row r="53" spans="1:15" x14ac:dyDescent="0.25">
      <c r="A53" s="4"/>
      <c r="B53" s="4"/>
      <c r="C53" s="4"/>
      <c r="D53" s="4"/>
      <c r="E53" s="4"/>
      <c r="F53" s="4"/>
      <c r="G53" s="4"/>
      <c r="H53" s="5"/>
      <c r="I53" s="5"/>
      <c r="J53" s="6"/>
      <c r="K53" s="4"/>
      <c r="L53" s="4"/>
      <c r="M53" s="4"/>
      <c r="N53" s="4"/>
      <c r="O53" s="4"/>
    </row>
    <row r="54" spans="1:15" x14ac:dyDescent="0.25">
      <c r="A54" s="4"/>
      <c r="B54" s="28"/>
      <c r="C54" s="28"/>
      <c r="D54" s="28"/>
      <c r="E54" s="28"/>
      <c r="F54" s="28"/>
      <c r="G54" s="28"/>
      <c r="H54" s="29"/>
      <c r="I54" s="29"/>
      <c r="J54" s="30"/>
      <c r="K54" s="4"/>
      <c r="L54" s="4"/>
      <c r="M54" s="4"/>
      <c r="N54" s="4"/>
      <c r="O54" s="4"/>
    </row>
    <row r="55" spans="1:15" x14ac:dyDescent="0.25">
      <c r="A55" s="4"/>
      <c r="B55" s="28"/>
      <c r="C55" s="28"/>
      <c r="D55" s="28"/>
      <c r="E55" s="28"/>
      <c r="F55" s="28"/>
      <c r="G55" s="28"/>
      <c r="H55" s="29"/>
      <c r="I55" s="29"/>
      <c r="J55" s="30"/>
      <c r="K55" s="4"/>
      <c r="L55" s="4"/>
      <c r="M55" s="4"/>
      <c r="N55" s="4"/>
      <c r="O55" s="4"/>
    </row>
    <row r="56" spans="1:15" x14ac:dyDescent="0.25">
      <c r="A56" s="4"/>
      <c r="B56" s="28"/>
      <c r="C56" s="28"/>
      <c r="D56" s="28"/>
      <c r="E56" s="28"/>
      <c r="F56" s="28"/>
      <c r="G56" s="28"/>
      <c r="H56" s="29"/>
      <c r="I56" s="29"/>
      <c r="J56" s="30"/>
      <c r="K56" s="4"/>
      <c r="L56" s="4"/>
      <c r="M56" s="4"/>
      <c r="N56" s="4"/>
      <c r="O56" s="4"/>
    </row>
    <row r="57" spans="1:15" x14ac:dyDescent="0.25">
      <c r="A57" s="4"/>
      <c r="B57" s="28"/>
      <c r="C57" s="28"/>
      <c r="D57" s="28"/>
      <c r="E57" s="28"/>
      <c r="F57" s="28"/>
      <c r="G57" s="28"/>
      <c r="H57" s="29"/>
      <c r="I57" s="29"/>
      <c r="J57" s="30"/>
      <c r="K57" s="4"/>
      <c r="L57" s="4"/>
      <c r="M57" s="4"/>
      <c r="N57" s="4"/>
      <c r="O57" s="4"/>
    </row>
    <row r="58" spans="1:15" ht="44.25" customHeight="1" x14ac:dyDescent="0.25">
      <c r="A58" s="4"/>
      <c r="B58" s="132"/>
      <c r="C58" s="132"/>
      <c r="D58" s="132"/>
      <c r="E58" s="132"/>
      <c r="F58" s="132"/>
      <c r="G58" s="132"/>
      <c r="H58" s="132"/>
      <c r="I58" s="132"/>
      <c r="J58" s="30"/>
      <c r="K58" s="4"/>
      <c r="L58" s="4"/>
      <c r="M58" s="4"/>
      <c r="N58" s="4"/>
      <c r="O58" s="4"/>
    </row>
    <row r="59" spans="1:15" x14ac:dyDescent="0.25">
      <c r="A59" s="4"/>
      <c r="B59" s="28"/>
      <c r="C59" s="28"/>
      <c r="D59" s="28"/>
      <c r="E59" s="28"/>
      <c r="F59" s="28"/>
      <c r="G59" s="28"/>
      <c r="H59" s="29"/>
      <c r="I59" s="29"/>
      <c r="J59" s="30"/>
      <c r="K59" s="4"/>
      <c r="L59" s="4"/>
      <c r="M59" s="4"/>
      <c r="N59" s="4"/>
      <c r="O59" s="4"/>
    </row>
    <row r="60" spans="1:15" x14ac:dyDescent="0.25">
      <c r="A60" s="4"/>
      <c r="B60" s="28"/>
      <c r="C60" s="28"/>
      <c r="D60" s="28"/>
      <c r="E60" s="28"/>
      <c r="F60" s="28"/>
      <c r="G60" s="28"/>
      <c r="H60" s="29"/>
      <c r="I60" s="29"/>
      <c r="J60" s="30"/>
      <c r="K60" s="4"/>
      <c r="L60" s="4"/>
      <c r="M60" s="4"/>
      <c r="N60" s="4"/>
      <c r="O60" s="4"/>
    </row>
    <row r="61" spans="1:15" x14ac:dyDescent="0.25">
      <c r="A61" s="4"/>
      <c r="B61" s="31"/>
      <c r="C61" s="28"/>
      <c r="D61" s="28"/>
      <c r="E61" s="28"/>
      <c r="F61" s="28"/>
      <c r="G61" s="28"/>
      <c r="H61" s="29"/>
      <c r="I61" s="29"/>
      <c r="J61" s="30"/>
      <c r="K61" s="4"/>
      <c r="L61" s="4"/>
      <c r="M61" s="4"/>
      <c r="N61" s="4"/>
      <c r="O61" s="4"/>
    </row>
    <row r="62" spans="1:15" x14ac:dyDescent="0.25">
      <c r="A62" s="4"/>
      <c r="B62" s="32"/>
      <c r="C62" s="28"/>
      <c r="D62" s="28"/>
      <c r="E62" s="28"/>
      <c r="F62" s="28"/>
      <c r="G62" s="28"/>
      <c r="H62" s="29"/>
      <c r="I62" s="29"/>
      <c r="J62" s="30"/>
      <c r="K62" s="4"/>
      <c r="L62" s="4"/>
      <c r="M62" s="4"/>
      <c r="N62" s="4"/>
      <c r="O62" s="4"/>
    </row>
    <row r="63" spans="1:15" x14ac:dyDescent="0.25">
      <c r="A63" s="4"/>
      <c r="B63" s="28"/>
      <c r="C63" s="28"/>
      <c r="D63" s="28"/>
      <c r="E63" s="28"/>
      <c r="F63" s="28"/>
      <c r="G63" s="28"/>
      <c r="H63" s="29"/>
      <c r="I63" s="29"/>
      <c r="J63" s="30"/>
      <c r="K63" s="4"/>
      <c r="L63" s="4"/>
      <c r="M63" s="4"/>
      <c r="N63" s="4"/>
      <c r="O63" s="4"/>
    </row>
    <row r="64" spans="1:15" x14ac:dyDescent="0.25">
      <c r="A64" s="4"/>
      <c r="B64" s="28"/>
      <c r="C64" s="28"/>
      <c r="D64" s="28"/>
      <c r="E64" s="28"/>
      <c r="F64" s="28"/>
      <c r="G64" s="28"/>
      <c r="H64" s="29"/>
      <c r="I64" s="29"/>
      <c r="J64" s="30"/>
      <c r="K64" s="4"/>
      <c r="L64" s="4"/>
      <c r="M64" s="4"/>
      <c r="N64" s="4"/>
      <c r="O64" s="4"/>
    </row>
    <row r="65" spans="1:15" x14ac:dyDescent="0.25">
      <c r="A65" s="4"/>
      <c r="B65" s="32"/>
      <c r="C65" s="28"/>
      <c r="D65" s="28"/>
      <c r="E65" s="28"/>
      <c r="F65" s="28"/>
      <c r="G65" s="28"/>
      <c r="H65" s="29"/>
      <c r="I65" s="29"/>
      <c r="J65" s="30"/>
      <c r="K65" s="4"/>
      <c r="L65" s="4"/>
      <c r="M65" s="4"/>
      <c r="N65" s="4"/>
      <c r="O65" s="4"/>
    </row>
    <row r="66" spans="1:15" x14ac:dyDescent="0.25">
      <c r="A66" s="4"/>
      <c r="B66" s="32"/>
      <c r="C66" s="28"/>
      <c r="D66" s="28"/>
      <c r="E66" s="28"/>
      <c r="F66" s="28"/>
      <c r="G66" s="28"/>
      <c r="H66" s="29"/>
      <c r="I66" s="29"/>
      <c r="J66" s="30"/>
      <c r="K66" s="4"/>
      <c r="L66" s="4"/>
      <c r="M66" s="4"/>
      <c r="N66" s="4"/>
      <c r="O66" s="4"/>
    </row>
    <row r="67" spans="1:15" x14ac:dyDescent="0.25">
      <c r="A67" s="4"/>
      <c r="B67" s="28"/>
      <c r="C67" s="28"/>
      <c r="D67" s="28"/>
      <c r="E67" s="28"/>
      <c r="F67" s="28"/>
      <c r="G67" s="28"/>
      <c r="H67" s="29"/>
      <c r="I67" s="29"/>
      <c r="J67" s="30"/>
      <c r="K67" s="4"/>
      <c r="L67" s="4"/>
      <c r="M67" s="4"/>
      <c r="N67" s="4"/>
      <c r="O67" s="4"/>
    </row>
    <row r="68" spans="1:15" x14ac:dyDescent="0.25">
      <c r="A68" s="4"/>
      <c r="B68" s="28"/>
      <c r="C68" s="28"/>
      <c r="D68" s="28"/>
      <c r="E68" s="28"/>
      <c r="F68" s="28"/>
      <c r="G68" s="28"/>
      <c r="H68" s="29"/>
      <c r="I68" s="29"/>
      <c r="J68" s="30"/>
      <c r="K68" s="4"/>
      <c r="L68" s="4"/>
      <c r="M68" s="4"/>
      <c r="N68" s="4"/>
      <c r="O68" s="4"/>
    </row>
    <row r="69" spans="1:15" x14ac:dyDescent="0.25">
      <c r="A69" s="4"/>
      <c r="B69" s="4"/>
      <c r="C69" s="4"/>
      <c r="D69" s="4"/>
      <c r="E69" s="4"/>
      <c r="F69" s="4"/>
      <c r="G69" s="4"/>
      <c r="H69" s="5"/>
      <c r="I69" s="5"/>
      <c r="J69" s="6"/>
      <c r="K69" s="4"/>
      <c r="L69" s="4"/>
      <c r="M69" s="4"/>
      <c r="N69" s="4"/>
      <c r="O69" s="4"/>
    </row>
    <row r="70" spans="1:15" x14ac:dyDescent="0.25">
      <c r="A70" s="4"/>
      <c r="B70" s="4"/>
      <c r="C70" s="4"/>
      <c r="D70" s="4"/>
      <c r="E70" s="4"/>
      <c r="F70" s="4"/>
      <c r="G70" s="4"/>
      <c r="H70" s="5"/>
      <c r="I70" s="5"/>
      <c r="J70" s="6"/>
      <c r="K70" s="4"/>
      <c r="L70" s="4"/>
      <c r="M70" s="4"/>
      <c r="N70" s="4"/>
      <c r="O70" s="4"/>
    </row>
    <row r="71" spans="1:15" x14ac:dyDescent="0.25">
      <c r="M71" s="4"/>
      <c r="N71" s="4"/>
      <c r="O71" s="4"/>
    </row>
  </sheetData>
  <mergeCells count="54">
    <mergeCell ref="B58:I58"/>
    <mergeCell ref="C32:F32"/>
    <mergeCell ref="B51:H51"/>
    <mergeCell ref="B52:H52"/>
    <mergeCell ref="B47:H47"/>
    <mergeCell ref="B48:H48"/>
    <mergeCell ref="B49:H49"/>
    <mergeCell ref="B50:H50"/>
    <mergeCell ref="B45:G45"/>
    <mergeCell ref="B46:H46"/>
    <mergeCell ref="B41:C41"/>
    <mergeCell ref="D41:E41"/>
    <mergeCell ref="B40:C40"/>
    <mergeCell ref="D40:E40"/>
    <mergeCell ref="D42:E42"/>
    <mergeCell ref="B42:C42"/>
    <mergeCell ref="C22:F22"/>
    <mergeCell ref="C23:F23"/>
    <mergeCell ref="B39:J39"/>
    <mergeCell ref="B35:J35"/>
    <mergeCell ref="B36:H36"/>
    <mergeCell ref="B38:H38"/>
    <mergeCell ref="B37:H37"/>
    <mergeCell ref="C25:F25"/>
    <mergeCell ref="C28:F28"/>
    <mergeCell ref="C27:F27"/>
    <mergeCell ref="C29:F29"/>
    <mergeCell ref="C26:F26"/>
    <mergeCell ref="B34:H34"/>
    <mergeCell ref="B33:H33"/>
    <mergeCell ref="C30:F30"/>
    <mergeCell ref="C31:F31"/>
    <mergeCell ref="C16:F16"/>
    <mergeCell ref="C17:F17"/>
    <mergeCell ref="C18:F18"/>
    <mergeCell ref="C20:F20"/>
    <mergeCell ref="C21:F21"/>
    <mergeCell ref="C19:F19"/>
    <mergeCell ref="B3:H3"/>
    <mergeCell ref="G41:H41"/>
    <mergeCell ref="G42:H42"/>
    <mergeCell ref="G40:H40"/>
    <mergeCell ref="D43:H43"/>
    <mergeCell ref="C5:F5"/>
    <mergeCell ref="D7:F7"/>
    <mergeCell ref="D8:F8"/>
    <mergeCell ref="C14:F14"/>
    <mergeCell ref="C15:F15"/>
    <mergeCell ref="D9:F9"/>
    <mergeCell ref="B6:J6"/>
    <mergeCell ref="B10:H10"/>
    <mergeCell ref="B11:F11"/>
    <mergeCell ref="C13:F13"/>
    <mergeCell ref="C24:F24"/>
  </mergeCells>
  <phoneticPr fontId="27" type="noConversion"/>
  <conditionalFormatting sqref="G14">
    <cfRule type="cellIs" dxfId="16" priority="18" operator="notEqual">
      <formula>1400</formula>
    </cfRule>
  </conditionalFormatting>
  <conditionalFormatting sqref="G15">
    <cfRule type="cellIs" dxfId="15" priority="16" operator="notEqual">
      <formula>1000</formula>
    </cfRule>
  </conditionalFormatting>
  <conditionalFormatting sqref="G16">
    <cfRule type="cellIs" dxfId="14" priority="15" operator="notEqual">
      <formula>1500</formula>
    </cfRule>
  </conditionalFormatting>
  <conditionalFormatting sqref="G17">
    <cfRule type="cellIs" dxfId="13" priority="14" operator="notEqual">
      <formula>1000</formula>
    </cfRule>
  </conditionalFormatting>
  <conditionalFormatting sqref="G18">
    <cfRule type="cellIs" dxfId="12" priority="13" operator="notEqual">
      <formula>2000</formula>
    </cfRule>
  </conditionalFormatting>
  <conditionalFormatting sqref="G19">
    <cfRule type="cellIs" dxfId="11" priority="12" operator="notEqual">
      <formula>1800</formula>
    </cfRule>
  </conditionalFormatting>
  <conditionalFormatting sqref="G20">
    <cfRule type="cellIs" dxfId="10" priority="11" operator="notEqual">
      <formula>10000</formula>
    </cfRule>
  </conditionalFormatting>
  <conditionalFormatting sqref="G21">
    <cfRule type="cellIs" dxfId="9" priority="10" operator="notEqual">
      <formula>4000</formula>
    </cfRule>
  </conditionalFormatting>
  <conditionalFormatting sqref="G22">
    <cfRule type="cellIs" dxfId="8" priority="9" operator="notEqual">
      <formula>1800</formula>
    </cfRule>
  </conditionalFormatting>
  <conditionalFormatting sqref="G23">
    <cfRule type="cellIs" dxfId="7" priority="8" operator="notEqual">
      <formula>500</formula>
    </cfRule>
  </conditionalFormatting>
  <conditionalFormatting sqref="G24">
    <cfRule type="cellIs" dxfId="6" priority="7" operator="notEqual">
      <formula>15000</formula>
    </cfRule>
  </conditionalFormatting>
  <conditionalFormatting sqref="G25">
    <cfRule type="cellIs" dxfId="5" priority="6" operator="notEqual">
      <formula>4000</formula>
    </cfRule>
  </conditionalFormatting>
  <conditionalFormatting sqref="G26">
    <cfRule type="cellIs" dxfId="4" priority="5" operator="notEqual">
      <formula>550</formula>
    </cfRule>
  </conditionalFormatting>
  <conditionalFormatting sqref="G27">
    <cfRule type="cellIs" dxfId="3" priority="4" operator="notEqual">
      <formula>7000</formula>
    </cfRule>
  </conditionalFormatting>
  <conditionalFormatting sqref="G28">
    <cfRule type="cellIs" dxfId="2" priority="3" operator="notEqual">
      <formula>500</formula>
    </cfRule>
  </conditionalFormatting>
  <conditionalFormatting sqref="G29">
    <cfRule type="cellIs" dxfId="1" priority="2" operator="notEqual">
      <formula>2000</formula>
    </cfRule>
  </conditionalFormatting>
  <conditionalFormatting sqref="G30:G32">
    <cfRule type="notContainsText" dxfId="0" priority="1" operator="notContains" text="n/a">
      <formula>ISERROR(SEARCH("n/a",G30))</formula>
    </cfRule>
  </conditionalFormatting>
  <dataValidations count="1">
    <dataValidation type="list" allowBlank="1" showInputMessage="1" showErrorMessage="1" sqref="I52 B27:B32" xr:uid="{84A58400-775C-4702-B747-6763D6BB81BE}">
      <formula1>"Yes, No"</formula1>
    </dataValidation>
  </dataValidations>
  <pageMargins left="0.7" right="0.7" top="0.75" bottom="0.75" header="0.3" footer="0.3"/>
  <pageSetup orientation="landscape"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87D17A2564F94EA69E208515D9E132" ma:contentTypeVersion="5" ma:contentTypeDescription="Create a new document." ma:contentTypeScope="" ma:versionID="94bd6e3cc2962e4fd180b1d5fb4e7aec">
  <xsd:schema xmlns:xsd="http://www.w3.org/2001/XMLSchema" xmlns:xs="http://www.w3.org/2001/XMLSchema" xmlns:p="http://schemas.microsoft.com/office/2006/metadata/properties" xmlns:ns2="da970cc0-9a87-48a3-911e-0be7ae0de849" xmlns:ns3="22659d89-1837-47ec-a2e1-3bce3b1bdf24" targetNamespace="http://schemas.microsoft.com/office/2006/metadata/properties" ma:root="true" ma:fieldsID="9582e848e32f969594b7ce597d15e6bb" ns2:_="" ns3:_="">
    <xsd:import namespace="da970cc0-9a87-48a3-911e-0be7ae0de849"/>
    <xsd:import namespace="22659d89-1837-47ec-a2e1-3bce3b1bdf24"/>
    <xsd:element name="properties">
      <xsd:complexType>
        <xsd:sequence>
          <xsd:element name="documentManagement">
            <xsd:complexType>
              <xsd:all>
                <xsd:element ref="ns2:Ready_x0020_to_x0020_Share_x0020_Externally_x003f_"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970cc0-9a87-48a3-911e-0be7ae0de849" elementFormDefault="qualified">
    <xsd:import namespace="http://schemas.microsoft.com/office/2006/documentManagement/types"/>
    <xsd:import namespace="http://schemas.microsoft.com/office/infopath/2007/PartnerControls"/>
    <xsd:element name="Ready_x0020_to_x0020_Share_x0020_Externally_x003f_" ma:index="8" nillable="true" ma:displayName="Ready to Share Externally?" ma:default="0" ma:internalName="Ready_x0020_to_x0020_Share_x0020_Externally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2659d89-1837-47ec-a2e1-3bce3b1bdf24"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ady_x0020_to_x0020_Share_x0020_Externally_x003f_ xmlns="da970cc0-9a87-48a3-911e-0be7ae0de849">false</Ready_x0020_to_x0020_Share_x0020_Externally_x003f_>
  </documentManagement>
</p:properties>
</file>

<file path=customXml/itemProps1.xml><?xml version="1.0" encoding="utf-8"?>
<ds:datastoreItem xmlns:ds="http://schemas.openxmlformats.org/officeDocument/2006/customXml" ds:itemID="{5855819F-052C-4744-A818-A81EEE4875EC}">
  <ds:schemaRefs>
    <ds:schemaRef ds:uri="http://schemas.microsoft.com/sharepoint/v3/contenttype/forms"/>
  </ds:schemaRefs>
</ds:datastoreItem>
</file>

<file path=customXml/itemProps2.xml><?xml version="1.0" encoding="utf-8"?>
<ds:datastoreItem xmlns:ds="http://schemas.openxmlformats.org/officeDocument/2006/customXml" ds:itemID="{4ED259F9-A164-40AE-90FA-564E8F424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970cc0-9a87-48a3-911e-0be7ae0de849"/>
    <ds:schemaRef ds:uri="22659d89-1837-47ec-a2e1-3bce3b1bdf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C736B-3350-46AB-8E2A-8400073B72FB}">
  <ds:schemaRefs>
    <ds:schemaRef ds:uri="http://schemas.microsoft.com/office/2006/documentManagement/types"/>
    <ds:schemaRef ds:uri="c39d0427-23a3-434a-87a3-106c18a58fcc"/>
    <ds:schemaRef ds:uri="http://schemas.microsoft.com/office/infopath/2007/PartnerControls"/>
    <ds:schemaRef ds:uri="http://www.w3.org/XML/1998/namespace"/>
    <ds:schemaRef ds:uri="http://schemas.openxmlformats.org/package/2006/metadata/core-properties"/>
    <ds:schemaRef ds:uri="http://purl.org/dc/elements/1.1/"/>
    <ds:schemaRef ds:uri="http://purl.org/dc/terms/"/>
    <ds:schemaRef ds:uri="e66e352d-2b92-4888-a5cf-03034ba3d8fd"/>
    <ds:schemaRef ds:uri="http://schemas.microsoft.com/sharepoint/v3"/>
    <ds:schemaRef ds:uri="http://schemas.microsoft.com/office/2006/metadata/properties"/>
    <ds:schemaRef ds:uri="http://purl.org/dc/dcmitype/"/>
    <ds:schemaRef ds:uri="da970cc0-9a87-48a3-911e-0be7ae0de8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Maximum Existing Load</vt:lpstr>
      <vt:lpstr>Service Load Calculation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Neumann</dc:creator>
  <cp:keywords/>
  <dc:description/>
  <cp:lastModifiedBy>David Springer</cp:lastModifiedBy>
  <cp:revision/>
  <cp:lastPrinted>2022-03-11T16:26:07Z</cp:lastPrinted>
  <dcterms:created xsi:type="dcterms:W3CDTF">2022-02-28T19:07:01Z</dcterms:created>
  <dcterms:modified xsi:type="dcterms:W3CDTF">2023-02-03T02:45:10Z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0x0101008987D17A2564F94EA69E208515D9E132</vt:lpwstr>
  </property>
</Properties>
</file>